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5.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6.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7.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charts/style2.xml" ContentType="application/vnd.ms-office.chartstyle+xml"/>
  <Override PartName="/xl/charts/colors2.xml" ContentType="application/vnd.ms-office.chartcolorstyle+xml"/>
  <Override PartName="/xl/charts/chart118.xml" ContentType="application/vnd.openxmlformats-officedocument.drawingml.chart+xml"/>
  <Override PartName="/xl/charts/style3.xml" ContentType="application/vnd.ms-office.chartstyle+xml"/>
  <Override PartName="/xl/charts/colors3.xml" ContentType="application/vnd.ms-office.chartcolorstyle+xml"/>
  <Override PartName="/xl/charts/chart119.xml" ContentType="application/vnd.openxmlformats-officedocument.drawingml.chart+xml"/>
  <Override PartName="/xl/charts/chart120.xml" ContentType="application/vnd.openxmlformats-officedocument.drawingml.chart+xml"/>
  <Override PartName="/xl/charts/style4.xml" ContentType="application/vnd.ms-office.chartstyle+xml"/>
  <Override PartName="/xl/charts/colors4.xml" ContentType="application/vnd.ms-office.chartcolorstyle+xml"/>
  <Override PartName="/xl/charts/chart121.xml" ContentType="application/vnd.openxmlformats-officedocument.drawingml.chart+xml"/>
  <Override PartName="/xl/charts/style5.xml" ContentType="application/vnd.ms-office.chartstyle+xml"/>
  <Override PartName="/xl/charts/colors5.xml" ContentType="application/vnd.ms-office.chartcolorstyle+xml"/>
  <Override PartName="/xl/charts/chart122.xml" ContentType="application/vnd.openxmlformats-officedocument.drawingml.chart+xml"/>
  <Override PartName="/xl/charts/style6.xml" ContentType="application/vnd.ms-office.chartstyle+xml"/>
  <Override PartName="/xl/charts/colors6.xml" ContentType="application/vnd.ms-office.chartcolorstyle+xml"/>
  <Override PartName="/xl/charts/chart123.xml" ContentType="application/vnd.openxmlformats-officedocument.drawingml.chart+xml"/>
  <Override PartName="/xl/charts/style7.xml" ContentType="application/vnd.ms-office.chartstyle+xml"/>
  <Override PartName="/xl/charts/colors7.xml" ContentType="application/vnd.ms-office.chartcolorstyle+xml"/>
  <Override PartName="/xl/charts/chart124.xml" ContentType="application/vnd.openxmlformats-officedocument.drawingml.chart+xml"/>
  <Override PartName="/xl/charts/style8.xml" ContentType="application/vnd.ms-office.chartstyle+xml"/>
  <Override PartName="/xl/charts/colors8.xml" ContentType="application/vnd.ms-office.chartcolorstyle+xml"/>
  <Override PartName="/xl/charts/chart125.xml" ContentType="application/vnd.openxmlformats-officedocument.drawingml.chart+xml"/>
  <Override PartName="/xl/charts/style9.xml" ContentType="application/vnd.ms-office.chartstyle+xml"/>
  <Override PartName="/xl/charts/colors9.xml" ContentType="application/vnd.ms-office.chartcolorstyle+xml"/>
  <Override PartName="/xl/charts/chart126.xml" ContentType="application/vnd.openxmlformats-officedocument.drawingml.chart+xml"/>
  <Override PartName="/xl/charts/style10.xml" ContentType="application/vnd.ms-office.chartstyle+xml"/>
  <Override PartName="/xl/charts/colors10.xml" ContentType="application/vnd.ms-office.chartcolorstyle+xml"/>
  <Override PartName="/xl/charts/chart12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drawings/drawing10.xml" ContentType="application/vnd.openxmlformats-officedocument.drawing+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CeciliaE\AppData\Roaming\Micro Focus\Content Manager\RA\OfficeCheckouts\"/>
    </mc:Choice>
  </mc:AlternateContent>
  <xr:revisionPtr revIDLastSave="0" documentId="8_{071B806C-46FA-4AAE-819B-C30CA319444E}" xr6:coauthVersionLast="45" xr6:coauthVersionMax="45" xr10:uidLastSave="{00000000-0000-0000-0000-000000000000}"/>
  <bookViews>
    <workbookView xWindow="-98" yWindow="-98" windowWidth="22695" windowHeight="14595" xr2:uid="{00000000-000D-0000-FFFF-FFFF00000000}"/>
  </bookViews>
  <sheets>
    <sheet name="Contents" sheetId="1" r:id="rId1"/>
    <sheet name="1. Ethnicity by RC" sheetId="2" r:id="rId2"/>
    <sheet name="2. Ethnicity charts by RC" sheetId="4" r:id="rId3"/>
    <sheet name="3. Ethnicity by TA" sheetId="3" r:id="rId4"/>
    <sheet name="4. Ethnicity charts by TA" sheetId="5" r:id="rId5"/>
    <sheet name="5. Ethnicity by age and sex " sheetId="22" r:id="rId6"/>
    <sheet name="6. Overseas born" sheetId="7" r:id="rId7"/>
    <sheet name="7. Birthplace and yrs in NZ" sheetId="8" r:id="rId8"/>
    <sheet name="8. Ethnicity projections" sheetId="19" r:id="rId9"/>
    <sheet name="9. Projections, charts" sheetId="20" r:id="rId10"/>
    <sheet name="10. Languages spoken" sheetId="13" r:id="rId11"/>
    <sheet name="11. Language charts" sheetId="14" r:id="rId12"/>
    <sheet name="12. Religion" sheetId="15" r:id="rId13"/>
    <sheet name="13. Religion charts" sheetId="16" r:id="rId14"/>
    <sheet name="14. Ngāi Tahu" sheetId="17" r:id="rId15"/>
    <sheet name="15. Iwi &amp; Ngāi Tahu charts" sheetId="18" r:id="rId16"/>
  </sheets>
  <definedNames>
    <definedName name="DatabaseSpecific" localSheetId="8">'8. Ethnicity projections'!$A$34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3" l="1"/>
  <c r="C39" i="3"/>
  <c r="D39" i="3"/>
  <c r="E39" i="3"/>
  <c r="F39" i="3"/>
  <c r="G39" i="3"/>
  <c r="H39" i="3"/>
  <c r="I39" i="3"/>
  <c r="J39" i="3"/>
  <c r="K39" i="3"/>
  <c r="L39" i="3"/>
  <c r="M39" i="3"/>
  <c r="Y39" i="15" l="1"/>
  <c r="Y40" i="15"/>
  <c r="Y41" i="15"/>
  <c r="Y42" i="15"/>
  <c r="Y43" i="15"/>
  <c r="Y44" i="15"/>
  <c r="Y45" i="15"/>
  <c r="Y46" i="15"/>
  <c r="Y47" i="15"/>
  <c r="Y48" i="15"/>
  <c r="Y49" i="15"/>
  <c r="Y38" i="15"/>
  <c r="X39" i="15"/>
  <c r="X40" i="15"/>
  <c r="X41" i="15"/>
  <c r="X42" i="15"/>
  <c r="X43" i="15"/>
  <c r="X44" i="15"/>
  <c r="X45" i="15"/>
  <c r="X46" i="15"/>
  <c r="X47" i="15"/>
  <c r="X48" i="15"/>
  <c r="X49" i="15"/>
  <c r="X38" i="15"/>
  <c r="W39" i="15"/>
  <c r="W40" i="15"/>
  <c r="W41" i="15"/>
  <c r="W42" i="15"/>
  <c r="W43" i="15"/>
  <c r="W44" i="15"/>
  <c r="W45" i="15"/>
  <c r="W46" i="15"/>
  <c r="W47" i="15"/>
  <c r="W48" i="15"/>
  <c r="W49" i="15"/>
  <c r="W38" i="15"/>
  <c r="V39" i="15"/>
  <c r="V40" i="15"/>
  <c r="V41" i="15"/>
  <c r="V42" i="15"/>
  <c r="V43" i="15"/>
  <c r="V44" i="15"/>
  <c r="V45" i="15"/>
  <c r="V46" i="15"/>
  <c r="V47" i="15"/>
  <c r="V48" i="15"/>
  <c r="V49" i="15"/>
  <c r="V38" i="15"/>
  <c r="U39" i="15"/>
  <c r="U40" i="15"/>
  <c r="U41" i="15"/>
  <c r="U42" i="15"/>
  <c r="U43" i="15"/>
  <c r="U44" i="15"/>
  <c r="U45" i="15"/>
  <c r="U46" i="15"/>
  <c r="U47" i="15"/>
  <c r="U48" i="15"/>
  <c r="U49" i="15"/>
  <c r="U38" i="15"/>
  <c r="T39" i="15"/>
  <c r="T40" i="15"/>
  <c r="T41" i="15"/>
  <c r="T42" i="15"/>
  <c r="T43" i="15"/>
  <c r="T44" i="15"/>
  <c r="T45" i="15"/>
  <c r="T46" i="15"/>
  <c r="T47" i="15"/>
  <c r="T48" i="15"/>
  <c r="T49" i="15"/>
  <c r="T38" i="15"/>
  <c r="S39" i="15"/>
  <c r="S40" i="15"/>
  <c r="S41" i="15"/>
  <c r="S42" i="15"/>
  <c r="S43" i="15"/>
  <c r="S44" i="15"/>
  <c r="S45" i="15"/>
  <c r="S46" i="15"/>
  <c r="S47" i="15"/>
  <c r="S48" i="15"/>
  <c r="S49" i="15"/>
  <c r="S38" i="15"/>
  <c r="R39" i="15"/>
  <c r="R40" i="15"/>
  <c r="R41" i="15"/>
  <c r="R42" i="15"/>
  <c r="R43" i="15"/>
  <c r="R44" i="15"/>
  <c r="R45" i="15"/>
  <c r="R46" i="15"/>
  <c r="R47" i="15"/>
  <c r="R48" i="15"/>
  <c r="R49" i="15"/>
  <c r="R38" i="15"/>
  <c r="Q39" i="15"/>
  <c r="Q40" i="15"/>
  <c r="Q41" i="15"/>
  <c r="Q42" i="15"/>
  <c r="Q43" i="15"/>
  <c r="Q44" i="15"/>
  <c r="Q45" i="15"/>
  <c r="Q46" i="15"/>
  <c r="Q48" i="15"/>
  <c r="Q49" i="15"/>
  <c r="N39" i="15"/>
  <c r="N40" i="15"/>
  <c r="N41" i="15"/>
  <c r="N42" i="15"/>
  <c r="N43" i="15"/>
  <c r="N44" i="15"/>
  <c r="N45" i="15"/>
  <c r="N46" i="15"/>
  <c r="N47" i="15"/>
  <c r="N48" i="15"/>
  <c r="N49" i="15"/>
  <c r="N38" i="15"/>
  <c r="P39" i="15"/>
  <c r="P42" i="15"/>
  <c r="P43" i="15"/>
  <c r="P44" i="15"/>
  <c r="P46" i="15"/>
  <c r="P47" i="15"/>
  <c r="P38" i="15"/>
  <c r="Q38" i="15"/>
  <c r="O39" i="15"/>
  <c r="O40" i="15"/>
  <c r="O41" i="15"/>
  <c r="O42" i="15"/>
  <c r="O43" i="15"/>
  <c r="O44" i="15"/>
  <c r="O45" i="15"/>
  <c r="O46" i="15"/>
  <c r="O47" i="15"/>
  <c r="O48" i="15"/>
  <c r="O49" i="15"/>
  <c r="O38" i="15"/>
  <c r="M39" i="15"/>
  <c r="M40" i="15"/>
  <c r="M41" i="15"/>
  <c r="M42" i="15"/>
  <c r="M43" i="15"/>
  <c r="M44" i="15"/>
  <c r="M45" i="15"/>
  <c r="M46" i="15"/>
  <c r="M47" i="15"/>
  <c r="M48" i="15"/>
  <c r="M49" i="15"/>
  <c r="M38" i="15"/>
  <c r="L39" i="15"/>
  <c r="L40" i="15"/>
  <c r="L41" i="15"/>
  <c r="L42" i="15"/>
  <c r="L43" i="15"/>
  <c r="L44" i="15"/>
  <c r="L45" i="15"/>
  <c r="L46" i="15"/>
  <c r="L47" i="15"/>
  <c r="L48" i="15"/>
  <c r="L49" i="15"/>
  <c r="L38" i="15"/>
  <c r="K39" i="15"/>
  <c r="K40" i="15"/>
  <c r="K41" i="15"/>
  <c r="K42" i="15"/>
  <c r="K43" i="15"/>
  <c r="K44" i="15"/>
  <c r="K45" i="15"/>
  <c r="K46" i="15"/>
  <c r="K47" i="15"/>
  <c r="K48" i="15"/>
  <c r="K49" i="15"/>
  <c r="K38" i="15"/>
  <c r="J39" i="15"/>
  <c r="J40" i="15"/>
  <c r="J41" i="15"/>
  <c r="J42" i="15"/>
  <c r="J43" i="15"/>
  <c r="J44" i="15"/>
  <c r="J45" i="15"/>
  <c r="J46" i="15"/>
  <c r="J47" i="15"/>
  <c r="J48" i="15"/>
  <c r="J49" i="15"/>
  <c r="J38" i="15"/>
  <c r="I39" i="15"/>
  <c r="I40" i="15"/>
  <c r="I41" i="15"/>
  <c r="I42" i="15"/>
  <c r="I43" i="15"/>
  <c r="I44" i="15"/>
  <c r="I45" i="15"/>
  <c r="I46" i="15"/>
  <c r="I47" i="15"/>
  <c r="I48" i="15"/>
  <c r="I49" i="15"/>
  <c r="I38" i="15"/>
  <c r="H39" i="15"/>
  <c r="H40" i="15"/>
  <c r="H41" i="15"/>
  <c r="H42" i="15"/>
  <c r="H43" i="15"/>
  <c r="H44" i="15"/>
  <c r="H45" i="15"/>
  <c r="H46" i="15"/>
  <c r="H47" i="15"/>
  <c r="H48" i="15"/>
  <c r="H49" i="15"/>
  <c r="H38" i="15"/>
  <c r="G39" i="15"/>
  <c r="G40" i="15"/>
  <c r="G41" i="15"/>
  <c r="G42" i="15"/>
  <c r="G43" i="15"/>
  <c r="G44" i="15"/>
  <c r="G45" i="15"/>
  <c r="G46" i="15"/>
  <c r="G47" i="15"/>
  <c r="G48" i="15"/>
  <c r="G49" i="15"/>
  <c r="G38" i="15"/>
  <c r="F39" i="15"/>
  <c r="F40" i="15"/>
  <c r="F41" i="15"/>
  <c r="F42" i="15"/>
  <c r="F43" i="15"/>
  <c r="F44" i="15"/>
  <c r="F45" i="15"/>
  <c r="F46" i="15"/>
  <c r="F47" i="15"/>
  <c r="F48" i="15"/>
  <c r="F49" i="15"/>
  <c r="F38" i="15"/>
  <c r="E39" i="15"/>
  <c r="E40" i="15"/>
  <c r="E41" i="15"/>
  <c r="E42" i="15"/>
  <c r="E43" i="15"/>
  <c r="E44" i="15"/>
  <c r="E45" i="15"/>
  <c r="E46" i="15"/>
  <c r="E47" i="15"/>
  <c r="E48" i="15"/>
  <c r="E49" i="15"/>
  <c r="E38" i="15"/>
  <c r="D39" i="15"/>
  <c r="D40" i="15"/>
  <c r="D41" i="15"/>
  <c r="D42" i="15"/>
  <c r="D43" i="15"/>
  <c r="D44" i="15"/>
  <c r="D45" i="15"/>
  <c r="D46" i="15"/>
  <c r="D47" i="15"/>
  <c r="D48" i="15"/>
  <c r="D49" i="15"/>
  <c r="D38" i="15"/>
  <c r="C39" i="15"/>
  <c r="C40" i="15"/>
  <c r="C41" i="15"/>
  <c r="C42" i="15"/>
  <c r="C43" i="15"/>
  <c r="C44" i="15"/>
  <c r="C45" i="15"/>
  <c r="C46" i="15"/>
  <c r="C47" i="15"/>
  <c r="C48" i="15"/>
  <c r="C49" i="15"/>
  <c r="C38" i="15"/>
  <c r="B39" i="15"/>
  <c r="B40" i="15"/>
  <c r="B41" i="15"/>
  <c r="B42" i="15"/>
  <c r="B43" i="15"/>
  <c r="B44" i="15"/>
  <c r="B45" i="15"/>
  <c r="B46" i="15"/>
  <c r="B47" i="15"/>
  <c r="B48" i="15"/>
  <c r="B49" i="15"/>
  <c r="B38" i="15"/>
  <c r="AK22" i="15" l="1"/>
  <c r="AK23" i="15"/>
  <c r="AK24" i="15"/>
  <c r="AK25" i="15"/>
  <c r="AK26" i="15"/>
  <c r="AK27" i="15"/>
  <c r="AK28" i="15"/>
  <c r="AK29" i="15"/>
  <c r="AK30" i="15"/>
  <c r="AK31" i="15"/>
  <c r="AK32" i="15"/>
  <c r="AK21" i="15"/>
  <c r="AJ22" i="15"/>
  <c r="AJ23" i="15"/>
  <c r="AJ24" i="15"/>
  <c r="AJ25" i="15"/>
  <c r="AJ26" i="15"/>
  <c r="AJ27" i="15"/>
  <c r="AJ28" i="15"/>
  <c r="AJ29" i="15"/>
  <c r="AJ30" i="15"/>
  <c r="AJ31" i="15"/>
  <c r="AJ32" i="15"/>
  <c r="AJ21" i="15"/>
  <c r="AI22" i="15"/>
  <c r="AI23" i="15"/>
  <c r="AI24" i="15"/>
  <c r="AI25" i="15"/>
  <c r="AI26" i="15"/>
  <c r="AI27" i="15"/>
  <c r="AI28" i="15"/>
  <c r="AI29" i="15"/>
  <c r="AI30" i="15"/>
  <c r="AI31" i="15"/>
  <c r="AI32" i="15"/>
  <c r="AI21" i="15"/>
  <c r="AH22" i="15"/>
  <c r="AH23" i="15"/>
  <c r="AH24" i="15"/>
  <c r="AH25" i="15"/>
  <c r="AH26" i="15"/>
  <c r="AH27" i="15"/>
  <c r="AH28" i="15"/>
  <c r="AH29" i="15"/>
  <c r="AH30" i="15"/>
  <c r="AH31" i="15"/>
  <c r="AH32" i="15"/>
  <c r="AH21" i="15"/>
  <c r="AG22" i="15"/>
  <c r="AG23" i="15"/>
  <c r="AG24" i="15"/>
  <c r="AG25" i="15"/>
  <c r="AG26" i="15"/>
  <c r="AG27" i="15"/>
  <c r="AG28" i="15"/>
  <c r="AG29" i="15"/>
  <c r="AG30" i="15"/>
  <c r="AG31" i="15"/>
  <c r="AG32" i="15"/>
  <c r="AG21" i="15"/>
  <c r="AF22" i="15"/>
  <c r="AF23" i="15"/>
  <c r="AF24" i="15"/>
  <c r="AF25" i="15"/>
  <c r="AF26" i="15"/>
  <c r="AF27" i="15"/>
  <c r="AF28" i="15"/>
  <c r="AF29" i="15"/>
  <c r="AF30" i="15"/>
  <c r="AF31" i="15"/>
  <c r="AF32" i="15"/>
  <c r="AF21" i="15"/>
  <c r="AE22" i="15"/>
  <c r="AE23" i="15"/>
  <c r="AE24" i="15"/>
  <c r="AE25" i="15"/>
  <c r="AE26" i="15"/>
  <c r="AE27" i="15"/>
  <c r="AE28" i="15"/>
  <c r="AE29" i="15"/>
  <c r="AE30" i="15"/>
  <c r="AE31" i="15"/>
  <c r="AE32" i="15"/>
  <c r="AE21" i="15"/>
  <c r="AD22" i="15"/>
  <c r="AD23" i="15"/>
  <c r="AD24" i="15"/>
  <c r="AD25" i="15"/>
  <c r="AD26" i="15"/>
  <c r="AD27" i="15"/>
  <c r="AD28" i="15"/>
  <c r="AD29" i="15"/>
  <c r="AD30" i="15"/>
  <c r="AD31" i="15"/>
  <c r="AD32" i="15"/>
  <c r="AD21" i="15"/>
  <c r="AC22" i="15"/>
  <c r="AC23" i="15"/>
  <c r="AC24" i="15"/>
  <c r="AC25" i="15"/>
  <c r="AC26" i="15"/>
  <c r="AC27" i="15"/>
  <c r="AC28" i="15"/>
  <c r="AC29" i="15"/>
  <c r="AC30" i="15"/>
  <c r="AC31" i="15"/>
  <c r="AC32" i="15"/>
  <c r="AC21" i="15"/>
  <c r="AA22" i="15"/>
  <c r="AA23" i="15"/>
  <c r="AA24" i="15"/>
  <c r="AA25" i="15"/>
  <c r="AA26" i="15"/>
  <c r="AA27" i="15"/>
  <c r="AA28" i="15"/>
  <c r="AA29" i="15"/>
  <c r="AA30" i="15"/>
  <c r="AA31" i="15"/>
  <c r="AA32" i="15"/>
  <c r="AA21" i="15"/>
  <c r="AB22" i="15"/>
  <c r="AB23" i="15"/>
  <c r="AB24" i="15"/>
  <c r="AB25" i="15"/>
  <c r="AB26" i="15"/>
  <c r="AB27" i="15"/>
  <c r="AB28" i="15"/>
  <c r="AB29" i="15"/>
  <c r="AB30" i="15"/>
  <c r="AB31" i="15"/>
  <c r="AB32" i="15"/>
  <c r="AB21" i="15"/>
  <c r="Z22" i="15"/>
  <c r="Z23" i="15"/>
  <c r="Z24" i="15"/>
  <c r="Z25" i="15"/>
  <c r="Z26" i="15"/>
  <c r="Z27" i="15"/>
  <c r="Z28" i="15"/>
  <c r="Z29" i="15"/>
  <c r="Z30" i="15"/>
  <c r="Z31" i="15"/>
  <c r="Z32" i="15"/>
  <c r="Z21" i="15"/>
  <c r="Y22" i="15"/>
  <c r="Y23" i="15"/>
  <c r="Y24" i="15"/>
  <c r="Y25" i="15"/>
  <c r="Y26" i="15"/>
  <c r="Y27" i="15"/>
  <c r="Y28" i="15"/>
  <c r="Y29" i="15"/>
  <c r="Y30" i="15"/>
  <c r="Y31" i="15"/>
  <c r="Y32" i="15"/>
  <c r="Y21" i="15"/>
  <c r="X22" i="15"/>
  <c r="X23" i="15"/>
  <c r="X24" i="15"/>
  <c r="X25" i="15"/>
  <c r="X26" i="15"/>
  <c r="X27" i="15"/>
  <c r="X28" i="15"/>
  <c r="X29" i="15"/>
  <c r="X30" i="15"/>
  <c r="X31" i="15"/>
  <c r="X32" i="15"/>
  <c r="X21" i="15"/>
  <c r="W22" i="15"/>
  <c r="W23" i="15"/>
  <c r="W24" i="15"/>
  <c r="W25" i="15"/>
  <c r="W26" i="15"/>
  <c r="W27" i="15"/>
  <c r="W28" i="15"/>
  <c r="W29" i="15"/>
  <c r="W30" i="15"/>
  <c r="W31" i="15"/>
  <c r="W32" i="15"/>
  <c r="W21" i="15"/>
  <c r="V22" i="15"/>
  <c r="V23" i="15"/>
  <c r="V24" i="15"/>
  <c r="V25" i="15"/>
  <c r="V26" i="15"/>
  <c r="V27" i="15"/>
  <c r="V28" i="15"/>
  <c r="V29" i="15"/>
  <c r="V30" i="15"/>
  <c r="V31" i="15"/>
  <c r="V32" i="15"/>
  <c r="V21" i="15"/>
  <c r="U22" i="15"/>
  <c r="U23" i="15"/>
  <c r="U24" i="15"/>
  <c r="U25" i="15"/>
  <c r="U26" i="15"/>
  <c r="U27" i="15"/>
  <c r="U28" i="15"/>
  <c r="U29" i="15"/>
  <c r="U30" i="15"/>
  <c r="U31" i="15"/>
  <c r="U32" i="15"/>
  <c r="U21" i="15"/>
  <c r="T22" i="15"/>
  <c r="T23" i="15"/>
  <c r="T24" i="15"/>
  <c r="T25" i="15"/>
  <c r="T26" i="15"/>
  <c r="T27" i="15"/>
  <c r="T28" i="15"/>
  <c r="T29" i="15"/>
  <c r="T30" i="15"/>
  <c r="T31" i="15"/>
  <c r="T32" i="15"/>
  <c r="T21" i="15"/>
  <c r="S22" i="15"/>
  <c r="S23" i="15"/>
  <c r="S24" i="15"/>
  <c r="S25" i="15"/>
  <c r="S26" i="15"/>
  <c r="S27" i="15"/>
  <c r="S28" i="15"/>
  <c r="S29" i="15"/>
  <c r="S30" i="15"/>
  <c r="S31" i="15"/>
  <c r="S32" i="15"/>
  <c r="S21" i="15"/>
  <c r="R22" i="15"/>
  <c r="R23" i="15"/>
  <c r="R24" i="15"/>
  <c r="R25" i="15"/>
  <c r="R26" i="15"/>
  <c r="R27" i="15"/>
  <c r="R28" i="15"/>
  <c r="R29" i="15"/>
  <c r="R30" i="15"/>
  <c r="R31" i="15"/>
  <c r="R32" i="15"/>
  <c r="R21" i="15"/>
  <c r="Q22" i="15"/>
  <c r="Q23" i="15"/>
  <c r="Q24" i="15"/>
  <c r="Q25" i="15"/>
  <c r="Q26" i="15"/>
  <c r="Q27" i="15"/>
  <c r="Q28" i="15"/>
  <c r="Q29" i="15"/>
  <c r="Q30" i="15"/>
  <c r="Q31" i="15"/>
  <c r="Q32" i="15"/>
  <c r="Q21" i="15"/>
  <c r="P22" i="15"/>
  <c r="P23" i="15"/>
  <c r="P24" i="15"/>
  <c r="P25" i="15"/>
  <c r="P26" i="15"/>
  <c r="P27" i="15"/>
  <c r="P28" i="15"/>
  <c r="P29" i="15"/>
  <c r="P30" i="15"/>
  <c r="P31" i="15"/>
  <c r="P32" i="15"/>
  <c r="P21" i="15"/>
  <c r="O22" i="15"/>
  <c r="O23" i="15"/>
  <c r="O24" i="15"/>
  <c r="O25" i="15"/>
  <c r="O26" i="15"/>
  <c r="O27" i="15"/>
  <c r="O28" i="15"/>
  <c r="O29" i="15"/>
  <c r="O30" i="15"/>
  <c r="O31" i="15"/>
  <c r="O32" i="15"/>
  <c r="O21" i="15"/>
  <c r="N22" i="15"/>
  <c r="N23" i="15"/>
  <c r="N24" i="15"/>
  <c r="N25" i="15"/>
  <c r="N26" i="15"/>
  <c r="N27" i="15"/>
  <c r="N28" i="15"/>
  <c r="N29" i="15"/>
  <c r="N30" i="15"/>
  <c r="N31" i="15"/>
  <c r="N32" i="15"/>
  <c r="N21" i="15"/>
  <c r="M21" i="15"/>
  <c r="L22" i="15"/>
  <c r="L23" i="15"/>
  <c r="L24" i="15"/>
  <c r="L25" i="15"/>
  <c r="L26" i="15"/>
  <c r="L27" i="15"/>
  <c r="L28" i="15"/>
  <c r="L29" i="15"/>
  <c r="L30" i="15"/>
  <c r="L31" i="15"/>
  <c r="L32" i="15"/>
  <c r="L21" i="15"/>
  <c r="K22" i="15"/>
  <c r="K23" i="15"/>
  <c r="K24" i="15"/>
  <c r="K25" i="15"/>
  <c r="K26" i="15"/>
  <c r="K27" i="15"/>
  <c r="K28" i="15"/>
  <c r="K29" i="15"/>
  <c r="K30" i="15"/>
  <c r="K31" i="15"/>
  <c r="K32" i="15"/>
  <c r="K21" i="15"/>
  <c r="M22" i="15"/>
  <c r="M23" i="15"/>
  <c r="M24" i="15"/>
  <c r="M25" i="15"/>
  <c r="M26" i="15"/>
  <c r="M27" i="15"/>
  <c r="M28" i="15"/>
  <c r="M29" i="15"/>
  <c r="M30" i="15"/>
  <c r="M31" i="15"/>
  <c r="M32" i="15"/>
  <c r="J22" i="15"/>
  <c r="J23" i="15"/>
  <c r="J24" i="15"/>
  <c r="J25" i="15"/>
  <c r="J26" i="15"/>
  <c r="J27" i="15"/>
  <c r="J28" i="15"/>
  <c r="J29" i="15"/>
  <c r="J30" i="15"/>
  <c r="J31" i="15"/>
  <c r="J32" i="15"/>
  <c r="J21" i="15"/>
  <c r="I22" i="15"/>
  <c r="I23" i="15"/>
  <c r="I24" i="15"/>
  <c r="I25" i="15"/>
  <c r="I26" i="15"/>
  <c r="I27" i="15"/>
  <c r="I28" i="15"/>
  <c r="I29" i="15"/>
  <c r="I30" i="15"/>
  <c r="I31" i="15"/>
  <c r="I32" i="15"/>
  <c r="I21" i="15"/>
  <c r="H22" i="15"/>
  <c r="H23" i="15"/>
  <c r="H24" i="15"/>
  <c r="H25" i="15"/>
  <c r="H26" i="15"/>
  <c r="H27" i="15"/>
  <c r="H28" i="15"/>
  <c r="H29" i="15"/>
  <c r="H30" i="15"/>
  <c r="H31" i="15"/>
  <c r="H32" i="15"/>
  <c r="H21" i="15"/>
  <c r="G22" i="15"/>
  <c r="G23" i="15"/>
  <c r="G24" i="15"/>
  <c r="G25" i="15"/>
  <c r="G26" i="15"/>
  <c r="G27" i="15"/>
  <c r="G28" i="15"/>
  <c r="G29" i="15"/>
  <c r="G30" i="15"/>
  <c r="G31" i="15"/>
  <c r="G32" i="15"/>
  <c r="G21" i="15"/>
  <c r="F22" i="15"/>
  <c r="F23" i="15"/>
  <c r="F24" i="15"/>
  <c r="F25" i="15"/>
  <c r="F26" i="15"/>
  <c r="F27" i="15"/>
  <c r="F28" i="15"/>
  <c r="F29" i="15"/>
  <c r="F30" i="15"/>
  <c r="F31" i="15"/>
  <c r="F32" i="15"/>
  <c r="F21" i="15"/>
  <c r="E22" i="15"/>
  <c r="E23" i="15"/>
  <c r="E24" i="15"/>
  <c r="E25" i="15"/>
  <c r="E26" i="15"/>
  <c r="E27" i="15"/>
  <c r="E28" i="15"/>
  <c r="E29" i="15"/>
  <c r="E30" i="15"/>
  <c r="E31" i="15"/>
  <c r="E32" i="15"/>
  <c r="E21" i="15"/>
  <c r="D22" i="15"/>
  <c r="D23" i="15"/>
  <c r="D24" i="15"/>
  <c r="D25" i="15"/>
  <c r="D26" i="15"/>
  <c r="D27" i="15"/>
  <c r="D28" i="15"/>
  <c r="D29" i="15"/>
  <c r="D30" i="15"/>
  <c r="D31" i="15"/>
  <c r="D32" i="15"/>
  <c r="D21" i="15"/>
  <c r="C22" i="15"/>
  <c r="C23" i="15"/>
  <c r="C24" i="15"/>
  <c r="C25" i="15"/>
  <c r="C26" i="15"/>
  <c r="C27" i="15"/>
  <c r="C28" i="15"/>
  <c r="C29" i="15"/>
  <c r="C30" i="15"/>
  <c r="C31" i="15"/>
  <c r="C32" i="15"/>
  <c r="C21" i="15"/>
  <c r="B21" i="15"/>
  <c r="B22" i="15"/>
  <c r="B23" i="15"/>
  <c r="B24" i="15"/>
  <c r="B25" i="15"/>
  <c r="B26" i="15"/>
  <c r="B27" i="15"/>
  <c r="B28" i="15"/>
  <c r="B29" i="15"/>
  <c r="B30" i="15"/>
  <c r="B31" i="15"/>
  <c r="B32" i="15"/>
  <c r="M108" i="13" l="1"/>
  <c r="I108" i="13"/>
  <c r="E108" i="13"/>
  <c r="M109" i="13"/>
  <c r="I109" i="13"/>
  <c r="E109" i="13"/>
  <c r="M111" i="13"/>
  <c r="M112" i="13"/>
  <c r="M113" i="13"/>
  <c r="M114" i="13"/>
  <c r="M115" i="13"/>
  <c r="M116" i="13"/>
  <c r="M117" i="13"/>
  <c r="M118" i="13"/>
  <c r="M119" i="13"/>
  <c r="M110" i="13"/>
  <c r="I111" i="13"/>
  <c r="I112" i="13"/>
  <c r="I113" i="13"/>
  <c r="I114" i="13"/>
  <c r="I115" i="13"/>
  <c r="I116" i="13"/>
  <c r="I117" i="13"/>
  <c r="I118" i="13"/>
  <c r="I119" i="13"/>
  <c r="I110" i="13"/>
  <c r="E111" i="13"/>
  <c r="E112" i="13"/>
  <c r="E113" i="13"/>
  <c r="E114" i="13"/>
  <c r="E115" i="13"/>
  <c r="E116" i="13"/>
  <c r="E117" i="13"/>
  <c r="E118" i="13"/>
  <c r="E119" i="13"/>
  <c r="E110" i="13"/>
  <c r="D28" i="8"/>
  <c r="C28" i="8"/>
  <c r="B28" i="8"/>
  <c r="D27" i="8"/>
  <c r="C27" i="8"/>
  <c r="B27" i="8"/>
  <c r="T46" i="3" l="1"/>
  <c r="R41" i="3"/>
  <c r="R42" i="3"/>
  <c r="R43" i="3"/>
  <c r="R44" i="3"/>
  <c r="R45" i="3"/>
  <c r="R46" i="3"/>
  <c r="R47" i="3"/>
  <c r="R48" i="3"/>
  <c r="R49" i="3"/>
  <c r="R50" i="3"/>
  <c r="R51" i="3"/>
  <c r="O41" i="3"/>
  <c r="O42" i="3"/>
  <c r="O43" i="3"/>
  <c r="O44" i="3"/>
  <c r="O45" i="3"/>
  <c r="O46" i="3"/>
  <c r="O47" i="3"/>
  <c r="O48" i="3"/>
  <c r="O49" i="3"/>
  <c r="O50" i="3"/>
  <c r="O51" i="3"/>
  <c r="N41" i="3"/>
  <c r="N42" i="3"/>
  <c r="N43" i="3"/>
  <c r="N44" i="3"/>
  <c r="N45" i="3"/>
  <c r="N46" i="3"/>
  <c r="N47" i="3"/>
  <c r="N48" i="3"/>
  <c r="N49" i="3"/>
  <c r="N50" i="3"/>
  <c r="N51" i="3"/>
  <c r="N40" i="3"/>
  <c r="Y25" i="3"/>
  <c r="Y26" i="3"/>
  <c r="Y27" i="3"/>
  <c r="Y28" i="3"/>
  <c r="Y29" i="3"/>
  <c r="Y30" i="3"/>
  <c r="Y31" i="3"/>
  <c r="Y32" i="3"/>
  <c r="Y33" i="3"/>
  <c r="Y34" i="3"/>
  <c r="Y35" i="3"/>
  <c r="Y24" i="3"/>
  <c r="B41" i="13" l="1"/>
  <c r="B42" i="13"/>
  <c r="B43" i="13"/>
  <c r="B44" i="13"/>
  <c r="B45" i="13"/>
  <c r="B46" i="13"/>
  <c r="B47" i="13"/>
  <c r="B48" i="13"/>
  <c r="B49" i="13"/>
  <c r="B50" i="13"/>
  <c r="B51" i="13"/>
  <c r="B52" i="13"/>
  <c r="B53" i="13"/>
  <c r="B54" i="13"/>
  <c r="B55" i="13"/>
  <c r="B56" i="13"/>
  <c r="B57" i="13"/>
  <c r="B40" i="13"/>
  <c r="C24" i="13"/>
  <c r="D24" i="13"/>
  <c r="E24" i="13"/>
  <c r="F24" i="13"/>
  <c r="G24" i="13"/>
  <c r="H24" i="13"/>
  <c r="I24" i="13"/>
  <c r="J24" i="13"/>
  <c r="K24" i="13"/>
  <c r="L24" i="13"/>
  <c r="M24" i="13"/>
  <c r="N24" i="13"/>
  <c r="O24" i="13"/>
  <c r="P24" i="13"/>
  <c r="Q24" i="13"/>
  <c r="R24" i="13"/>
  <c r="S24" i="13"/>
  <c r="T24" i="13"/>
  <c r="U24" i="13"/>
  <c r="B24" i="13"/>
  <c r="B58" i="13" l="1"/>
  <c r="AJ10" i="22"/>
  <c r="AJ11" i="22"/>
  <c r="AJ12" i="22"/>
  <c r="AJ13" i="22"/>
  <c r="AJ14" i="22"/>
  <c r="AJ15" i="22"/>
  <c r="AJ16" i="22"/>
  <c r="AJ17" i="22"/>
  <c r="AJ18" i="22"/>
  <c r="AJ19" i="22"/>
  <c r="AJ20" i="22"/>
  <c r="AJ21" i="22"/>
  <c r="AJ22" i="22"/>
  <c r="AJ23" i="22"/>
  <c r="AJ24" i="22"/>
  <c r="AJ25" i="22"/>
  <c r="AJ26" i="22"/>
  <c r="AJ27" i="22"/>
  <c r="AJ28" i="22"/>
  <c r="AJ9" i="22"/>
  <c r="AI10" i="22"/>
  <c r="AI11" i="22"/>
  <c r="AI12" i="22"/>
  <c r="AI13" i="22"/>
  <c r="AI14" i="22"/>
  <c r="AI15" i="22"/>
  <c r="AI16" i="22"/>
  <c r="AI17" i="22"/>
  <c r="AI18" i="22"/>
  <c r="AI19" i="22"/>
  <c r="AI20" i="22"/>
  <c r="AI21" i="22"/>
  <c r="AI22" i="22"/>
  <c r="AI23" i="22"/>
  <c r="AI24" i="22"/>
  <c r="AI25" i="22"/>
  <c r="AI26" i="22"/>
  <c r="AI27" i="22"/>
  <c r="AI28" i="22"/>
  <c r="AI9" i="22"/>
  <c r="AE10" i="22"/>
  <c r="AE11" i="22"/>
  <c r="AE12" i="22"/>
  <c r="AE13" i="22"/>
  <c r="AE14" i="22"/>
  <c r="AE15" i="22"/>
  <c r="AE16" i="22"/>
  <c r="AE17" i="22"/>
  <c r="AE18" i="22"/>
  <c r="AE19" i="22"/>
  <c r="AE20" i="22"/>
  <c r="AE21" i="22"/>
  <c r="AE22" i="22"/>
  <c r="AE23" i="22"/>
  <c r="AE24" i="22"/>
  <c r="AE25" i="22"/>
  <c r="AE26" i="22"/>
  <c r="AE27" i="22"/>
  <c r="AE28" i="22"/>
  <c r="AE9" i="22"/>
  <c r="AD10" i="22"/>
  <c r="AD11" i="22"/>
  <c r="AD12" i="22"/>
  <c r="AD13" i="22"/>
  <c r="AD14" i="22"/>
  <c r="AD15" i="22"/>
  <c r="AD16" i="22"/>
  <c r="AD17" i="22"/>
  <c r="AD18" i="22"/>
  <c r="AD19" i="22"/>
  <c r="AD20" i="22"/>
  <c r="AD21" i="22"/>
  <c r="AD22" i="22"/>
  <c r="AD23" i="22"/>
  <c r="AD24" i="22"/>
  <c r="AD25" i="22"/>
  <c r="AD26" i="22"/>
  <c r="AD27" i="22"/>
  <c r="AD28" i="22"/>
  <c r="AD9" i="22"/>
  <c r="Z10" i="22"/>
  <c r="Z11" i="22"/>
  <c r="Z12" i="22"/>
  <c r="Z13" i="22"/>
  <c r="Z14" i="22"/>
  <c r="Z15" i="22"/>
  <c r="Z16" i="22"/>
  <c r="Z17" i="22"/>
  <c r="Z18" i="22"/>
  <c r="Z19" i="22"/>
  <c r="Z20" i="22"/>
  <c r="Z21" i="22"/>
  <c r="Z22" i="22"/>
  <c r="Z23" i="22"/>
  <c r="Z24" i="22"/>
  <c r="Z25" i="22"/>
  <c r="Z26" i="22"/>
  <c r="Z27" i="22"/>
  <c r="Z28" i="22"/>
  <c r="Z9" i="22"/>
  <c r="Y10" i="22"/>
  <c r="Y11" i="22"/>
  <c r="Y12" i="22"/>
  <c r="Y13" i="22"/>
  <c r="Y14" i="22"/>
  <c r="Y15" i="22"/>
  <c r="Y16" i="22"/>
  <c r="Y17" i="22"/>
  <c r="Y18" i="22"/>
  <c r="Y19" i="22"/>
  <c r="Y20" i="22"/>
  <c r="Y21" i="22"/>
  <c r="Y22" i="22"/>
  <c r="Y23" i="22"/>
  <c r="Y24" i="22"/>
  <c r="Y25" i="22"/>
  <c r="Y26" i="22"/>
  <c r="Y27" i="22"/>
  <c r="Y28" i="22"/>
  <c r="Y9" i="22"/>
  <c r="U10" i="22"/>
  <c r="U11" i="22"/>
  <c r="U12" i="22"/>
  <c r="U13" i="22"/>
  <c r="U14" i="22"/>
  <c r="U15" i="22"/>
  <c r="U16" i="22"/>
  <c r="U17" i="22"/>
  <c r="U18" i="22"/>
  <c r="U19" i="22"/>
  <c r="U20" i="22"/>
  <c r="U21" i="22"/>
  <c r="U22" i="22"/>
  <c r="U23" i="22"/>
  <c r="U24" i="22"/>
  <c r="U25" i="22"/>
  <c r="U26" i="22"/>
  <c r="U27" i="22"/>
  <c r="U28" i="22"/>
  <c r="U9" i="22"/>
  <c r="T10" i="22"/>
  <c r="T11" i="22"/>
  <c r="T12" i="22"/>
  <c r="T13" i="22"/>
  <c r="T14" i="22"/>
  <c r="T15" i="22"/>
  <c r="T16" i="22"/>
  <c r="T17" i="22"/>
  <c r="T18" i="22"/>
  <c r="T19" i="22"/>
  <c r="T20" i="22"/>
  <c r="T21" i="22"/>
  <c r="T22" i="22"/>
  <c r="T23" i="22"/>
  <c r="T24" i="22"/>
  <c r="T25" i="22"/>
  <c r="T26" i="22"/>
  <c r="T27" i="22"/>
  <c r="T28" i="22"/>
  <c r="T9" i="22"/>
  <c r="P10" i="22"/>
  <c r="P11" i="22"/>
  <c r="P12" i="22"/>
  <c r="P13" i="22"/>
  <c r="P14" i="22"/>
  <c r="P15" i="22"/>
  <c r="P16" i="22"/>
  <c r="P17" i="22"/>
  <c r="P18" i="22"/>
  <c r="P19" i="22"/>
  <c r="P20" i="22"/>
  <c r="P21" i="22"/>
  <c r="P22" i="22"/>
  <c r="P23" i="22"/>
  <c r="P24" i="22"/>
  <c r="P25" i="22"/>
  <c r="P26" i="22"/>
  <c r="P27" i="22"/>
  <c r="P28" i="22"/>
  <c r="P9" i="22"/>
  <c r="O10" i="22"/>
  <c r="O11" i="22"/>
  <c r="O12" i="22"/>
  <c r="O13" i="22"/>
  <c r="O14" i="22"/>
  <c r="O15" i="22"/>
  <c r="O16" i="22"/>
  <c r="O17" i="22"/>
  <c r="O18" i="22"/>
  <c r="O19" i="22"/>
  <c r="O20" i="22"/>
  <c r="O21" i="22"/>
  <c r="O22" i="22"/>
  <c r="O23" i="22"/>
  <c r="O24" i="22"/>
  <c r="O25" i="22"/>
  <c r="O26" i="22"/>
  <c r="O27" i="22"/>
  <c r="O28" i="22"/>
  <c r="O9" i="22"/>
  <c r="J9" i="22"/>
  <c r="K10" i="22"/>
  <c r="K11" i="22"/>
  <c r="K12" i="22"/>
  <c r="K13" i="22"/>
  <c r="K14" i="22"/>
  <c r="K15" i="22"/>
  <c r="K16" i="22"/>
  <c r="K17" i="22"/>
  <c r="K18" i="22"/>
  <c r="K19" i="22"/>
  <c r="K20" i="22"/>
  <c r="K21" i="22"/>
  <c r="K22" i="22"/>
  <c r="K23" i="22"/>
  <c r="K24" i="22"/>
  <c r="K25" i="22"/>
  <c r="K26" i="22"/>
  <c r="K27" i="22"/>
  <c r="K28" i="22"/>
  <c r="K9" i="22"/>
  <c r="J10" i="22"/>
  <c r="J11" i="22"/>
  <c r="J12" i="22"/>
  <c r="J13" i="22"/>
  <c r="J14" i="22"/>
  <c r="J15" i="22"/>
  <c r="J16" i="22"/>
  <c r="J17" i="22"/>
  <c r="J18" i="22"/>
  <c r="J19" i="22"/>
  <c r="J20" i="22"/>
  <c r="J21" i="22"/>
  <c r="J22" i="22"/>
  <c r="J23" i="22"/>
  <c r="J24" i="22"/>
  <c r="J25" i="22"/>
  <c r="J26" i="22"/>
  <c r="J27" i="22"/>
  <c r="J28" i="22"/>
  <c r="E9" i="22"/>
  <c r="F10" i="22"/>
  <c r="F11" i="22"/>
  <c r="F12" i="22"/>
  <c r="F13" i="22"/>
  <c r="F14" i="22"/>
  <c r="F15" i="22"/>
  <c r="F16" i="22"/>
  <c r="F17" i="22"/>
  <c r="F18" i="22"/>
  <c r="F19" i="22"/>
  <c r="F20" i="22"/>
  <c r="F21" i="22"/>
  <c r="F22" i="22"/>
  <c r="F23" i="22"/>
  <c r="F24" i="22"/>
  <c r="F25" i="22"/>
  <c r="F26" i="22"/>
  <c r="F27" i="22"/>
  <c r="F28" i="22"/>
  <c r="F9" i="22"/>
  <c r="E10" i="22"/>
  <c r="E11" i="22"/>
  <c r="E12" i="22"/>
  <c r="E13" i="22"/>
  <c r="E14" i="22"/>
  <c r="E15" i="22"/>
  <c r="E16" i="22"/>
  <c r="E17" i="22"/>
  <c r="E18" i="22"/>
  <c r="E19" i="22"/>
  <c r="E20" i="22"/>
  <c r="E21" i="22"/>
  <c r="E22" i="22"/>
  <c r="E23" i="22"/>
  <c r="E24" i="22"/>
  <c r="E25" i="22"/>
  <c r="E26" i="22"/>
  <c r="E27" i="22"/>
  <c r="E28" i="22"/>
  <c r="AJ136" i="22"/>
  <c r="AJ137" i="22"/>
  <c r="AJ138" i="22"/>
  <c r="AJ139" i="22"/>
  <c r="AJ140" i="22"/>
  <c r="AJ141" i="22"/>
  <c r="AJ142" i="22"/>
  <c r="AJ143" i="22"/>
  <c r="AJ144" i="22"/>
  <c r="AJ145" i="22"/>
  <c r="AJ146" i="22"/>
  <c r="AJ147" i="22"/>
  <c r="AJ148" i="22"/>
  <c r="AJ149" i="22"/>
  <c r="AJ150" i="22"/>
  <c r="AJ151" i="22"/>
  <c r="AJ152" i="22"/>
  <c r="AJ153" i="22"/>
  <c r="AJ154" i="22"/>
  <c r="AJ135" i="22"/>
  <c r="AI136" i="22"/>
  <c r="AI137" i="22"/>
  <c r="AI138" i="22"/>
  <c r="AI139" i="22"/>
  <c r="AI140" i="22"/>
  <c r="AI141" i="22"/>
  <c r="AI142" i="22"/>
  <c r="AI143" i="22"/>
  <c r="AI144" i="22"/>
  <c r="AI145" i="22"/>
  <c r="AI146" i="22"/>
  <c r="AI147" i="22"/>
  <c r="AI148" i="22"/>
  <c r="AI149" i="22"/>
  <c r="AI150" i="22"/>
  <c r="AI151" i="22"/>
  <c r="AI152" i="22"/>
  <c r="AI153" i="22"/>
  <c r="AI154" i="22"/>
  <c r="AI135" i="22"/>
  <c r="AE136" i="22"/>
  <c r="AE137" i="22"/>
  <c r="AE138" i="22"/>
  <c r="AE139" i="22"/>
  <c r="AE140" i="22"/>
  <c r="AE141" i="22"/>
  <c r="AE142" i="22"/>
  <c r="AE143" i="22"/>
  <c r="AE144" i="22"/>
  <c r="AE145" i="22"/>
  <c r="AE146" i="22"/>
  <c r="AE147" i="22"/>
  <c r="AE148" i="22"/>
  <c r="AE149" i="22"/>
  <c r="AE150" i="22"/>
  <c r="AE151" i="22"/>
  <c r="AE152" i="22"/>
  <c r="AE153" i="22"/>
  <c r="AE154" i="22"/>
  <c r="AE135" i="22"/>
  <c r="AD136" i="22"/>
  <c r="AD137" i="22"/>
  <c r="AD138" i="22"/>
  <c r="AD139" i="22"/>
  <c r="AD140" i="22"/>
  <c r="AD141" i="22"/>
  <c r="AD142" i="22"/>
  <c r="AD143" i="22"/>
  <c r="AD144" i="22"/>
  <c r="AD145" i="22"/>
  <c r="AD146" i="22"/>
  <c r="AD147" i="22"/>
  <c r="AD148" i="22"/>
  <c r="AD149" i="22"/>
  <c r="AD150" i="22"/>
  <c r="AD151" i="22"/>
  <c r="AD152" i="22"/>
  <c r="AD153" i="22"/>
  <c r="AD154" i="22"/>
  <c r="AD135" i="22"/>
  <c r="Z136" i="22"/>
  <c r="Z137" i="22"/>
  <c r="Z138" i="22"/>
  <c r="Z139" i="22"/>
  <c r="Z140" i="22"/>
  <c r="Z141" i="22"/>
  <c r="Z142" i="22"/>
  <c r="Z143" i="22"/>
  <c r="Z144" i="22"/>
  <c r="Z145" i="22"/>
  <c r="Z146" i="22"/>
  <c r="Z147" i="22"/>
  <c r="Z148" i="22"/>
  <c r="Z149" i="22"/>
  <c r="Z150" i="22"/>
  <c r="Z151" i="22"/>
  <c r="Z152" i="22"/>
  <c r="Z153" i="22"/>
  <c r="Z154" i="22"/>
  <c r="Z135" i="22"/>
  <c r="Y136" i="22"/>
  <c r="Y137" i="22"/>
  <c r="Y138" i="22"/>
  <c r="Y139" i="22"/>
  <c r="Y140" i="22"/>
  <c r="Y141" i="22"/>
  <c r="Y142" i="22"/>
  <c r="Y143" i="22"/>
  <c r="Y144" i="22"/>
  <c r="Y145" i="22"/>
  <c r="Y146" i="22"/>
  <c r="Y147" i="22"/>
  <c r="Y148" i="22"/>
  <c r="Y149" i="22"/>
  <c r="Y150" i="22"/>
  <c r="Y151" i="22"/>
  <c r="Y152" i="22"/>
  <c r="Y153" i="22"/>
  <c r="Y154" i="22"/>
  <c r="Y135" i="22"/>
  <c r="U136" i="22"/>
  <c r="U137" i="22"/>
  <c r="U138" i="22"/>
  <c r="U139" i="22"/>
  <c r="U140" i="22"/>
  <c r="U141" i="22"/>
  <c r="U142" i="22"/>
  <c r="U143" i="22"/>
  <c r="U144" i="22"/>
  <c r="U145" i="22"/>
  <c r="U146" i="22"/>
  <c r="U147" i="22"/>
  <c r="U148" i="22"/>
  <c r="U149" i="22"/>
  <c r="U150" i="22"/>
  <c r="U151" i="22"/>
  <c r="U152" i="22"/>
  <c r="U153" i="22"/>
  <c r="U154" i="22"/>
  <c r="U135" i="22"/>
  <c r="T136" i="22"/>
  <c r="T137" i="22"/>
  <c r="T138" i="22"/>
  <c r="T139" i="22"/>
  <c r="T140" i="22"/>
  <c r="T141" i="22"/>
  <c r="T142" i="22"/>
  <c r="T143" i="22"/>
  <c r="T144" i="22"/>
  <c r="T145" i="22"/>
  <c r="T146" i="22"/>
  <c r="T147" i="22"/>
  <c r="T148" i="22"/>
  <c r="T149" i="22"/>
  <c r="T150" i="22"/>
  <c r="T151" i="22"/>
  <c r="T152" i="22"/>
  <c r="T153" i="22"/>
  <c r="T154" i="22"/>
  <c r="T135" i="22"/>
  <c r="P136" i="22"/>
  <c r="P137" i="22"/>
  <c r="P138" i="22"/>
  <c r="P139" i="22"/>
  <c r="P140" i="22"/>
  <c r="P141" i="22"/>
  <c r="P142" i="22"/>
  <c r="P143" i="22"/>
  <c r="P144" i="22"/>
  <c r="P145" i="22"/>
  <c r="P146" i="22"/>
  <c r="P147" i="22"/>
  <c r="P148" i="22"/>
  <c r="P149" i="22"/>
  <c r="P150" i="22"/>
  <c r="P151" i="22"/>
  <c r="P152" i="22"/>
  <c r="P153" i="22"/>
  <c r="P154" i="22"/>
  <c r="P135" i="22"/>
  <c r="O136" i="22"/>
  <c r="O137" i="22"/>
  <c r="O138" i="22"/>
  <c r="O139" i="22"/>
  <c r="O140" i="22"/>
  <c r="O141" i="22"/>
  <c r="O142" i="22"/>
  <c r="O143" i="22"/>
  <c r="O144" i="22"/>
  <c r="O145" i="22"/>
  <c r="O146" i="22"/>
  <c r="O147" i="22"/>
  <c r="O148" i="22"/>
  <c r="O149" i="22"/>
  <c r="O150" i="22"/>
  <c r="O151" i="22"/>
  <c r="O152" i="22"/>
  <c r="O153" i="22"/>
  <c r="O154" i="22"/>
  <c r="O135" i="22"/>
  <c r="K136" i="22"/>
  <c r="K137" i="22"/>
  <c r="K138" i="22"/>
  <c r="K139" i="22"/>
  <c r="K140" i="22"/>
  <c r="K141" i="22"/>
  <c r="K142" i="22"/>
  <c r="K143" i="22"/>
  <c r="K144" i="22"/>
  <c r="K145" i="22"/>
  <c r="K146" i="22"/>
  <c r="K147" i="22"/>
  <c r="K148" i="22"/>
  <c r="K149" i="22"/>
  <c r="K150" i="22"/>
  <c r="K151" i="22"/>
  <c r="K152" i="22"/>
  <c r="K153" i="22"/>
  <c r="K154" i="22"/>
  <c r="K135" i="22"/>
  <c r="J136" i="22"/>
  <c r="J137" i="22"/>
  <c r="J138" i="22"/>
  <c r="J139" i="22"/>
  <c r="J140" i="22"/>
  <c r="J141" i="22"/>
  <c r="J142" i="22"/>
  <c r="J143" i="22"/>
  <c r="J144" i="22"/>
  <c r="J145" i="22"/>
  <c r="J146" i="22"/>
  <c r="J147" i="22"/>
  <c r="J148" i="22"/>
  <c r="J149" i="22"/>
  <c r="J150" i="22"/>
  <c r="J151" i="22"/>
  <c r="J152" i="22"/>
  <c r="J153" i="22"/>
  <c r="J154" i="22"/>
  <c r="J135" i="22"/>
  <c r="F136" i="22"/>
  <c r="F137" i="22"/>
  <c r="F138" i="22"/>
  <c r="F139" i="22"/>
  <c r="F140" i="22"/>
  <c r="F141" i="22"/>
  <c r="F142" i="22"/>
  <c r="F143" i="22"/>
  <c r="F144" i="22"/>
  <c r="F145" i="22"/>
  <c r="F146" i="22"/>
  <c r="F147" i="22"/>
  <c r="F148" i="22"/>
  <c r="F149" i="22"/>
  <c r="F150" i="22"/>
  <c r="F151" i="22"/>
  <c r="F152" i="22"/>
  <c r="F153" i="22"/>
  <c r="F154" i="22"/>
  <c r="F135" i="22"/>
  <c r="E136" i="22"/>
  <c r="E137" i="22"/>
  <c r="E138" i="22"/>
  <c r="E139" i="22"/>
  <c r="E140" i="22"/>
  <c r="E141" i="22"/>
  <c r="E142" i="22"/>
  <c r="E143" i="22"/>
  <c r="E144" i="22"/>
  <c r="E145" i="22"/>
  <c r="E146" i="22"/>
  <c r="E147" i="22"/>
  <c r="E148" i="22"/>
  <c r="E149" i="22"/>
  <c r="E150" i="22"/>
  <c r="E151" i="22"/>
  <c r="E152" i="22"/>
  <c r="E153" i="22"/>
  <c r="E154" i="22"/>
  <c r="E135" i="22"/>
  <c r="AJ178" i="22"/>
  <c r="AJ179" i="22"/>
  <c r="AJ180" i="22"/>
  <c r="AJ181" i="22"/>
  <c r="AJ182" i="22"/>
  <c r="AJ183" i="22"/>
  <c r="AJ184" i="22"/>
  <c r="AJ185" i="22"/>
  <c r="AJ186" i="22"/>
  <c r="AJ187" i="22"/>
  <c r="AJ188" i="22"/>
  <c r="AJ189" i="22"/>
  <c r="AJ190" i="22"/>
  <c r="AJ191" i="22"/>
  <c r="AJ192" i="22"/>
  <c r="AJ193" i="22"/>
  <c r="AJ194" i="22"/>
  <c r="AJ195" i="22"/>
  <c r="AJ196" i="22"/>
  <c r="AJ177" i="22"/>
  <c r="AI178" i="22"/>
  <c r="AI179" i="22"/>
  <c r="AI180" i="22"/>
  <c r="AI181" i="22"/>
  <c r="AI182" i="22"/>
  <c r="AI183" i="22"/>
  <c r="AI184" i="22"/>
  <c r="AI185" i="22"/>
  <c r="AI186" i="22"/>
  <c r="AI187" i="22"/>
  <c r="AI188" i="22"/>
  <c r="AI189" i="22"/>
  <c r="AI190" i="22"/>
  <c r="AI191" i="22"/>
  <c r="AI192" i="22"/>
  <c r="AI193" i="22"/>
  <c r="AI194" i="22"/>
  <c r="AI195" i="22"/>
  <c r="AI196" i="22"/>
  <c r="AI177" i="22"/>
  <c r="AE178" i="22"/>
  <c r="AE179" i="22"/>
  <c r="AE180" i="22"/>
  <c r="AE181" i="22"/>
  <c r="AE182" i="22"/>
  <c r="AE183" i="22"/>
  <c r="AE184" i="22"/>
  <c r="AE185" i="22"/>
  <c r="AE186" i="22"/>
  <c r="AE187" i="22"/>
  <c r="AE188" i="22"/>
  <c r="AE189" i="22"/>
  <c r="AE190" i="22"/>
  <c r="AE191" i="22"/>
  <c r="AE192" i="22"/>
  <c r="AE193" i="22"/>
  <c r="AE194" i="22"/>
  <c r="AE195" i="22"/>
  <c r="AE196" i="22"/>
  <c r="AE177" i="22"/>
  <c r="AD178" i="22"/>
  <c r="AD179" i="22"/>
  <c r="AD180" i="22"/>
  <c r="AD181" i="22"/>
  <c r="AD182" i="22"/>
  <c r="AD183" i="22"/>
  <c r="AD184" i="22"/>
  <c r="AD185" i="22"/>
  <c r="AD186" i="22"/>
  <c r="AD187" i="22"/>
  <c r="AD188" i="22"/>
  <c r="AD189" i="22"/>
  <c r="AD190" i="22"/>
  <c r="AD191" i="22"/>
  <c r="AD192" i="22"/>
  <c r="AD193" i="22"/>
  <c r="AD194" i="22"/>
  <c r="AD195" i="22"/>
  <c r="AD196" i="22"/>
  <c r="AD177" i="22"/>
  <c r="Z178" i="22"/>
  <c r="Z179" i="22"/>
  <c r="Z180" i="22"/>
  <c r="Z181" i="22"/>
  <c r="Z182" i="22"/>
  <c r="Z183" i="22"/>
  <c r="Z184" i="22"/>
  <c r="Z185" i="22"/>
  <c r="Z186" i="22"/>
  <c r="Z187" i="22"/>
  <c r="Z188" i="22"/>
  <c r="Z189" i="22"/>
  <c r="Z190" i="22"/>
  <c r="Z191" i="22"/>
  <c r="Z192" i="22"/>
  <c r="Z193" i="22"/>
  <c r="Z194" i="22"/>
  <c r="Z195" i="22"/>
  <c r="Z196" i="22"/>
  <c r="Z177" i="22"/>
  <c r="Y178" i="22"/>
  <c r="Y179" i="22"/>
  <c r="Y180" i="22"/>
  <c r="Y181" i="22"/>
  <c r="Y182" i="22"/>
  <c r="Y183" i="22"/>
  <c r="Y184" i="22"/>
  <c r="Y185" i="22"/>
  <c r="Y186" i="22"/>
  <c r="Y187" i="22"/>
  <c r="Y188" i="22"/>
  <c r="Y189" i="22"/>
  <c r="Y190" i="22"/>
  <c r="Y191" i="22"/>
  <c r="Y192" i="22"/>
  <c r="Y193" i="22"/>
  <c r="Y194" i="22"/>
  <c r="Y195" i="22"/>
  <c r="Y196" i="22"/>
  <c r="Y177" i="22"/>
  <c r="U178" i="22"/>
  <c r="U179" i="22"/>
  <c r="U180" i="22"/>
  <c r="U181" i="22"/>
  <c r="U182" i="22"/>
  <c r="U183" i="22"/>
  <c r="U184" i="22"/>
  <c r="U185" i="22"/>
  <c r="U186" i="22"/>
  <c r="U187" i="22"/>
  <c r="U188" i="22"/>
  <c r="U189" i="22"/>
  <c r="U190" i="22"/>
  <c r="U191" i="22"/>
  <c r="U192" i="22"/>
  <c r="U193" i="22"/>
  <c r="U194" i="22"/>
  <c r="U195" i="22"/>
  <c r="U196" i="22"/>
  <c r="U177" i="22"/>
  <c r="T178" i="22"/>
  <c r="T179" i="22"/>
  <c r="T180" i="22"/>
  <c r="T181" i="22"/>
  <c r="T182" i="22"/>
  <c r="T183" i="22"/>
  <c r="T184" i="22"/>
  <c r="T185" i="22"/>
  <c r="T186" i="22"/>
  <c r="T187" i="22"/>
  <c r="T188" i="22"/>
  <c r="T189" i="22"/>
  <c r="T190" i="22"/>
  <c r="T191" i="22"/>
  <c r="T192" i="22"/>
  <c r="T193" i="22"/>
  <c r="T194" i="22"/>
  <c r="T195" i="22"/>
  <c r="T196" i="22"/>
  <c r="T177" i="22"/>
  <c r="P178" i="22"/>
  <c r="P179" i="22"/>
  <c r="P180" i="22"/>
  <c r="P181" i="22"/>
  <c r="P182" i="22"/>
  <c r="P183" i="22"/>
  <c r="P184" i="22"/>
  <c r="P185" i="22"/>
  <c r="P186" i="22"/>
  <c r="P187" i="22"/>
  <c r="P188" i="22"/>
  <c r="P189" i="22"/>
  <c r="P190" i="22"/>
  <c r="P191" i="22"/>
  <c r="P192" i="22"/>
  <c r="P193" i="22"/>
  <c r="P194" i="22"/>
  <c r="P195" i="22"/>
  <c r="P196" i="22"/>
  <c r="P177" i="22"/>
  <c r="O178" i="22"/>
  <c r="O179" i="22"/>
  <c r="O180" i="22"/>
  <c r="O181" i="22"/>
  <c r="O182" i="22"/>
  <c r="O183" i="22"/>
  <c r="O184" i="22"/>
  <c r="O185" i="22"/>
  <c r="O186" i="22"/>
  <c r="O187" i="22"/>
  <c r="O188" i="22"/>
  <c r="O189" i="22"/>
  <c r="O190" i="22"/>
  <c r="O191" i="22"/>
  <c r="O192" i="22"/>
  <c r="O193" i="22"/>
  <c r="O194" i="22"/>
  <c r="O195" i="22"/>
  <c r="O196" i="22"/>
  <c r="O177" i="22"/>
  <c r="K178" i="22"/>
  <c r="K179" i="22"/>
  <c r="K180" i="22"/>
  <c r="K181" i="22"/>
  <c r="K182" i="22"/>
  <c r="K183" i="22"/>
  <c r="K184" i="22"/>
  <c r="K185" i="22"/>
  <c r="K186" i="22"/>
  <c r="K187" i="22"/>
  <c r="K188" i="22"/>
  <c r="K189" i="22"/>
  <c r="K190" i="22"/>
  <c r="K191" i="22"/>
  <c r="K192" i="22"/>
  <c r="K193" i="22"/>
  <c r="K194" i="22"/>
  <c r="K195" i="22"/>
  <c r="K196" i="22"/>
  <c r="K177" i="22"/>
  <c r="J178" i="22"/>
  <c r="J179" i="22"/>
  <c r="J180" i="22"/>
  <c r="J181" i="22"/>
  <c r="J182" i="22"/>
  <c r="J183" i="22"/>
  <c r="J184" i="22"/>
  <c r="J185" i="22"/>
  <c r="J186" i="22"/>
  <c r="J187" i="22"/>
  <c r="J188" i="22"/>
  <c r="J189" i="22"/>
  <c r="J190" i="22"/>
  <c r="J191" i="22"/>
  <c r="J192" i="22"/>
  <c r="J193" i="22"/>
  <c r="J194" i="22"/>
  <c r="J195" i="22"/>
  <c r="J196" i="22"/>
  <c r="J177" i="22"/>
  <c r="F178" i="22"/>
  <c r="F179" i="22"/>
  <c r="F180" i="22"/>
  <c r="F181" i="22"/>
  <c r="F182" i="22"/>
  <c r="F183" i="22"/>
  <c r="F184" i="22"/>
  <c r="F185" i="22"/>
  <c r="F186" i="22"/>
  <c r="F187" i="22"/>
  <c r="F188" i="22"/>
  <c r="F189" i="22"/>
  <c r="F190" i="22"/>
  <c r="F191" i="22"/>
  <c r="F192" i="22"/>
  <c r="F193" i="22"/>
  <c r="F194" i="22"/>
  <c r="F195" i="22"/>
  <c r="F196" i="22"/>
  <c r="F177" i="22"/>
  <c r="E178" i="22"/>
  <c r="E179" i="22"/>
  <c r="E180" i="22"/>
  <c r="E181" i="22"/>
  <c r="E182" i="22"/>
  <c r="E183" i="22"/>
  <c r="E184" i="22"/>
  <c r="E185" i="22"/>
  <c r="E186" i="22"/>
  <c r="E187" i="22"/>
  <c r="E188" i="22"/>
  <c r="E189" i="22"/>
  <c r="E190" i="22"/>
  <c r="E191" i="22"/>
  <c r="E192" i="22"/>
  <c r="E193" i="22"/>
  <c r="E194" i="22"/>
  <c r="E195" i="22"/>
  <c r="E196" i="22"/>
  <c r="E177" i="22"/>
  <c r="AJ94" i="22"/>
  <c r="AJ95" i="22"/>
  <c r="AJ96" i="22"/>
  <c r="AJ97" i="22"/>
  <c r="AJ98" i="22"/>
  <c r="AJ99" i="22"/>
  <c r="AJ100" i="22"/>
  <c r="AJ101" i="22"/>
  <c r="AJ102" i="22"/>
  <c r="AJ103" i="22"/>
  <c r="AJ104" i="22"/>
  <c r="AJ105" i="22"/>
  <c r="AJ106" i="22"/>
  <c r="AJ107" i="22"/>
  <c r="AJ108" i="22"/>
  <c r="AJ109" i="22"/>
  <c r="AJ110" i="22"/>
  <c r="AJ111" i="22"/>
  <c r="AJ112" i="22"/>
  <c r="AJ93" i="22"/>
  <c r="AI93" i="22"/>
  <c r="AI94" i="22"/>
  <c r="AI95" i="22"/>
  <c r="AI96" i="22"/>
  <c r="AI97" i="22"/>
  <c r="AI98" i="22"/>
  <c r="AI99" i="22"/>
  <c r="AI100" i="22"/>
  <c r="AI101" i="22"/>
  <c r="AI102" i="22"/>
  <c r="AI103" i="22"/>
  <c r="AI104" i="22"/>
  <c r="AI105" i="22"/>
  <c r="AI106" i="22"/>
  <c r="AI107" i="22"/>
  <c r="AI108" i="22"/>
  <c r="AI109" i="22"/>
  <c r="AI110" i="22"/>
  <c r="AI111" i="22"/>
  <c r="AI112" i="22"/>
  <c r="AE94" i="22"/>
  <c r="AE95" i="22"/>
  <c r="AE96" i="22"/>
  <c r="AE97" i="22"/>
  <c r="AE98" i="22"/>
  <c r="AE99" i="22"/>
  <c r="AE100" i="22"/>
  <c r="AE101" i="22"/>
  <c r="AE102" i="22"/>
  <c r="AE103" i="22"/>
  <c r="AE104" i="22"/>
  <c r="AE105" i="22"/>
  <c r="AE106" i="22"/>
  <c r="AE107" i="22"/>
  <c r="AE108" i="22"/>
  <c r="AE109" i="22"/>
  <c r="AE110" i="22"/>
  <c r="AE111" i="22"/>
  <c r="AE112" i="22"/>
  <c r="AE93" i="22"/>
  <c r="AD94" i="22"/>
  <c r="AD95" i="22"/>
  <c r="AD96" i="22"/>
  <c r="AD97" i="22"/>
  <c r="AD98" i="22"/>
  <c r="AD99" i="22"/>
  <c r="AD100" i="22"/>
  <c r="AD101" i="22"/>
  <c r="AD102" i="22"/>
  <c r="AD103" i="22"/>
  <c r="AD104" i="22"/>
  <c r="AD105" i="22"/>
  <c r="AD106" i="22"/>
  <c r="AD107" i="22"/>
  <c r="AD108" i="22"/>
  <c r="AD109" i="22"/>
  <c r="AD110" i="22"/>
  <c r="AD111" i="22"/>
  <c r="AD112" i="22"/>
  <c r="AD93" i="22"/>
  <c r="Z94" i="22"/>
  <c r="Z95" i="22"/>
  <c r="Z96" i="22"/>
  <c r="Z97" i="22"/>
  <c r="Z98" i="22"/>
  <c r="Z99" i="22"/>
  <c r="Z100" i="22"/>
  <c r="Z101" i="22"/>
  <c r="Z102" i="22"/>
  <c r="Z103" i="22"/>
  <c r="Z104" i="22"/>
  <c r="Z105" i="22"/>
  <c r="Z106" i="22"/>
  <c r="Z107" i="22"/>
  <c r="Z108" i="22"/>
  <c r="Z109" i="22"/>
  <c r="Z110" i="22"/>
  <c r="Z111" i="22"/>
  <c r="Z112" i="22"/>
  <c r="Z93" i="22"/>
  <c r="Y112" i="22"/>
  <c r="Y94" i="22"/>
  <c r="Y95" i="22"/>
  <c r="Y96" i="22"/>
  <c r="Y97" i="22"/>
  <c r="Y98" i="22"/>
  <c r="Y99" i="22"/>
  <c r="Y100" i="22"/>
  <c r="Y101" i="22"/>
  <c r="Y102" i="22"/>
  <c r="Y103" i="22"/>
  <c r="Y104" i="22"/>
  <c r="Y105" i="22"/>
  <c r="Y106" i="22"/>
  <c r="Y107" i="22"/>
  <c r="Y108" i="22"/>
  <c r="Y109" i="22"/>
  <c r="Y110" i="22"/>
  <c r="Y111" i="22"/>
  <c r="Y93" i="22"/>
  <c r="U94" i="22"/>
  <c r="U95" i="22"/>
  <c r="U96" i="22"/>
  <c r="U97" i="22"/>
  <c r="U98" i="22"/>
  <c r="U99" i="22"/>
  <c r="U100" i="22"/>
  <c r="U101" i="22"/>
  <c r="U102" i="22"/>
  <c r="U103" i="22"/>
  <c r="U104" i="22"/>
  <c r="U105" i="22"/>
  <c r="U106" i="22"/>
  <c r="U107" i="22"/>
  <c r="U108" i="22"/>
  <c r="U109" i="22"/>
  <c r="U110" i="22"/>
  <c r="U111" i="22"/>
  <c r="U112" i="22"/>
  <c r="U93" i="22"/>
  <c r="T94" i="22"/>
  <c r="T95" i="22"/>
  <c r="T96" i="22"/>
  <c r="T97" i="22"/>
  <c r="T98" i="22"/>
  <c r="T99" i="22"/>
  <c r="T100" i="22"/>
  <c r="T101" i="22"/>
  <c r="T102" i="22"/>
  <c r="T103" i="22"/>
  <c r="T104" i="22"/>
  <c r="T105" i="22"/>
  <c r="T106" i="22"/>
  <c r="T107" i="22"/>
  <c r="T108" i="22"/>
  <c r="T109" i="22"/>
  <c r="T110" i="22"/>
  <c r="T111" i="22"/>
  <c r="T112" i="22"/>
  <c r="T93" i="22"/>
  <c r="P94" i="22"/>
  <c r="P95" i="22"/>
  <c r="P96" i="22"/>
  <c r="P97" i="22"/>
  <c r="P98" i="22"/>
  <c r="P99" i="22"/>
  <c r="P100" i="22"/>
  <c r="P101" i="22"/>
  <c r="P102" i="22"/>
  <c r="P103" i="22"/>
  <c r="P104" i="22"/>
  <c r="P105" i="22"/>
  <c r="P106" i="22"/>
  <c r="P107" i="22"/>
  <c r="P108" i="22"/>
  <c r="P109" i="22"/>
  <c r="P110" i="22"/>
  <c r="P111" i="22"/>
  <c r="P112" i="22"/>
  <c r="P93" i="22"/>
  <c r="O94" i="22"/>
  <c r="O95" i="22"/>
  <c r="O96" i="22"/>
  <c r="O97" i="22"/>
  <c r="O98" i="22"/>
  <c r="O99" i="22"/>
  <c r="O100" i="22"/>
  <c r="O101" i="22"/>
  <c r="O102" i="22"/>
  <c r="O103" i="22"/>
  <c r="O104" i="22"/>
  <c r="O105" i="22"/>
  <c r="O106" i="22"/>
  <c r="O107" i="22"/>
  <c r="O108" i="22"/>
  <c r="O109" i="22"/>
  <c r="O110" i="22"/>
  <c r="O111" i="22"/>
  <c r="O112" i="22"/>
  <c r="O93" i="22"/>
  <c r="K94" i="22"/>
  <c r="K95" i="22"/>
  <c r="K96" i="22"/>
  <c r="K97" i="22"/>
  <c r="K98" i="22"/>
  <c r="K99" i="22"/>
  <c r="K100" i="22"/>
  <c r="K101" i="22"/>
  <c r="K102" i="22"/>
  <c r="K103" i="22"/>
  <c r="K104" i="22"/>
  <c r="K105" i="22"/>
  <c r="K106" i="22"/>
  <c r="K107" i="22"/>
  <c r="K108" i="22"/>
  <c r="K109" i="22"/>
  <c r="K110" i="22"/>
  <c r="K111" i="22"/>
  <c r="K112" i="22"/>
  <c r="K93" i="22"/>
  <c r="J94" i="22"/>
  <c r="J95" i="22"/>
  <c r="J96" i="22"/>
  <c r="J97" i="22"/>
  <c r="J98" i="22"/>
  <c r="J99" i="22"/>
  <c r="J100" i="22"/>
  <c r="J101" i="22"/>
  <c r="J102" i="22"/>
  <c r="J103" i="22"/>
  <c r="J104" i="22"/>
  <c r="J105" i="22"/>
  <c r="J106" i="22"/>
  <c r="J107" i="22"/>
  <c r="J108" i="22"/>
  <c r="J109" i="22"/>
  <c r="J110" i="22"/>
  <c r="J111" i="22"/>
  <c r="J112" i="22"/>
  <c r="J93" i="22"/>
  <c r="F94" i="22"/>
  <c r="F95" i="22"/>
  <c r="F96" i="22"/>
  <c r="F97" i="22"/>
  <c r="F98" i="22"/>
  <c r="F99" i="22"/>
  <c r="F100" i="22"/>
  <c r="F101" i="22"/>
  <c r="F102" i="22"/>
  <c r="F103" i="22"/>
  <c r="F104" i="22"/>
  <c r="F105" i="22"/>
  <c r="F106" i="22"/>
  <c r="F107" i="22"/>
  <c r="F108" i="22"/>
  <c r="F109" i="22"/>
  <c r="F110" i="22"/>
  <c r="F111" i="22"/>
  <c r="F112" i="22"/>
  <c r="F93" i="22"/>
  <c r="AJ472" i="22"/>
  <c r="AJ473" i="22"/>
  <c r="AJ474" i="22"/>
  <c r="AJ475" i="22"/>
  <c r="AJ476" i="22"/>
  <c r="AJ477" i="22"/>
  <c r="AJ478" i="22"/>
  <c r="AJ479" i="22"/>
  <c r="AJ480" i="22"/>
  <c r="AJ481" i="22"/>
  <c r="AJ482" i="22"/>
  <c r="AJ483" i="22"/>
  <c r="AJ484" i="22"/>
  <c r="AJ485" i="22"/>
  <c r="AJ486" i="22"/>
  <c r="AJ487" i="22"/>
  <c r="AJ488" i="22"/>
  <c r="AJ489" i="22"/>
  <c r="AJ490" i="22"/>
  <c r="AJ471" i="22"/>
  <c r="AI472" i="22"/>
  <c r="AI473" i="22"/>
  <c r="AI474" i="22"/>
  <c r="AI475" i="22"/>
  <c r="AI476" i="22"/>
  <c r="AI477" i="22"/>
  <c r="AI478" i="22"/>
  <c r="AI479" i="22"/>
  <c r="AI480" i="22"/>
  <c r="AI481" i="22"/>
  <c r="AI482" i="22"/>
  <c r="AI483" i="22"/>
  <c r="AI484" i="22"/>
  <c r="AI485" i="22"/>
  <c r="AI486" i="22"/>
  <c r="AI487" i="22"/>
  <c r="AI488" i="22"/>
  <c r="AI489" i="22"/>
  <c r="AI490" i="22"/>
  <c r="AI471" i="22"/>
  <c r="AE472" i="22"/>
  <c r="AE473" i="22"/>
  <c r="AE474" i="22"/>
  <c r="AE475" i="22"/>
  <c r="AE476" i="22"/>
  <c r="AE477" i="22"/>
  <c r="AE478" i="22"/>
  <c r="AE479" i="22"/>
  <c r="AE480" i="22"/>
  <c r="AE481" i="22"/>
  <c r="AE482" i="22"/>
  <c r="AE483" i="22"/>
  <c r="AE484" i="22"/>
  <c r="AE485" i="22"/>
  <c r="AE486" i="22"/>
  <c r="AE487" i="22"/>
  <c r="AE488" i="22"/>
  <c r="AE489" i="22"/>
  <c r="AE490" i="22"/>
  <c r="AE471" i="22"/>
  <c r="AD472" i="22"/>
  <c r="AD473" i="22"/>
  <c r="AD474" i="22"/>
  <c r="AD475" i="22"/>
  <c r="AD476" i="22"/>
  <c r="AD477" i="22"/>
  <c r="AD478" i="22"/>
  <c r="AD479" i="22"/>
  <c r="AD480" i="22"/>
  <c r="AD481" i="22"/>
  <c r="AD482" i="22"/>
  <c r="AD483" i="22"/>
  <c r="AD484" i="22"/>
  <c r="AD485" i="22"/>
  <c r="AD486" i="22"/>
  <c r="AD487" i="22"/>
  <c r="AD488" i="22"/>
  <c r="AD489" i="22"/>
  <c r="AD490" i="22"/>
  <c r="AD471" i="22"/>
  <c r="Z472" i="22"/>
  <c r="Z473" i="22"/>
  <c r="Z474" i="22"/>
  <c r="Z475" i="22"/>
  <c r="Z476" i="22"/>
  <c r="Z477" i="22"/>
  <c r="Z478" i="22"/>
  <c r="Z479" i="22"/>
  <c r="Z480" i="22"/>
  <c r="Z481" i="22"/>
  <c r="Z482" i="22"/>
  <c r="Z483" i="22"/>
  <c r="Z484" i="22"/>
  <c r="Z485" i="22"/>
  <c r="Z486" i="22"/>
  <c r="Z487" i="22"/>
  <c r="Z488" i="22"/>
  <c r="Z489" i="22"/>
  <c r="Z490" i="22"/>
  <c r="Z471" i="22"/>
  <c r="Y472" i="22"/>
  <c r="Y473" i="22"/>
  <c r="Y474" i="22"/>
  <c r="Y475" i="22"/>
  <c r="Y476" i="22"/>
  <c r="Y477" i="22"/>
  <c r="Y478" i="22"/>
  <c r="Y479" i="22"/>
  <c r="Y480" i="22"/>
  <c r="Y481" i="22"/>
  <c r="Y482" i="22"/>
  <c r="Y483" i="22"/>
  <c r="Y484" i="22"/>
  <c r="Y485" i="22"/>
  <c r="Y486" i="22"/>
  <c r="Y487" i="22"/>
  <c r="Y488" i="22"/>
  <c r="Y489" i="22"/>
  <c r="Y490" i="22"/>
  <c r="Y471" i="22"/>
  <c r="U472" i="22"/>
  <c r="U473" i="22"/>
  <c r="U474" i="22"/>
  <c r="U475" i="22"/>
  <c r="U476" i="22"/>
  <c r="U477" i="22"/>
  <c r="U478" i="22"/>
  <c r="U479" i="22"/>
  <c r="U480" i="22"/>
  <c r="U481" i="22"/>
  <c r="U482" i="22"/>
  <c r="U483" i="22"/>
  <c r="U484" i="22"/>
  <c r="U485" i="22"/>
  <c r="U486" i="22"/>
  <c r="U487" i="22"/>
  <c r="U488" i="22"/>
  <c r="U489" i="22"/>
  <c r="U490" i="22"/>
  <c r="U471" i="22"/>
  <c r="T472" i="22"/>
  <c r="T473" i="22"/>
  <c r="T474" i="22"/>
  <c r="T475" i="22"/>
  <c r="T476" i="22"/>
  <c r="T477" i="22"/>
  <c r="T478" i="22"/>
  <c r="T479" i="22"/>
  <c r="T480" i="22"/>
  <c r="T481" i="22"/>
  <c r="T482" i="22"/>
  <c r="T483" i="22"/>
  <c r="T484" i="22"/>
  <c r="T485" i="22"/>
  <c r="T486" i="22"/>
  <c r="T487" i="22"/>
  <c r="T488" i="22"/>
  <c r="T489" i="22"/>
  <c r="T490" i="22"/>
  <c r="T471" i="22"/>
  <c r="P472" i="22"/>
  <c r="P473" i="22"/>
  <c r="P474" i="22"/>
  <c r="P475" i="22"/>
  <c r="P476" i="22"/>
  <c r="P477" i="22"/>
  <c r="P478" i="22"/>
  <c r="P479" i="22"/>
  <c r="P480" i="22"/>
  <c r="P481" i="22"/>
  <c r="P482" i="22"/>
  <c r="P483" i="22"/>
  <c r="P484" i="22"/>
  <c r="P485" i="22"/>
  <c r="P486" i="22"/>
  <c r="P487" i="22"/>
  <c r="P488" i="22"/>
  <c r="P489" i="22"/>
  <c r="P490" i="22"/>
  <c r="P471" i="22"/>
  <c r="O472" i="22"/>
  <c r="O473" i="22"/>
  <c r="O474" i="22"/>
  <c r="O475" i="22"/>
  <c r="O476" i="22"/>
  <c r="O477" i="22"/>
  <c r="O478" i="22"/>
  <c r="O479" i="22"/>
  <c r="O480" i="22"/>
  <c r="O481" i="22"/>
  <c r="O482" i="22"/>
  <c r="O483" i="22"/>
  <c r="O484" i="22"/>
  <c r="O485" i="22"/>
  <c r="O486" i="22"/>
  <c r="O487" i="22"/>
  <c r="O488" i="22"/>
  <c r="O489" i="22"/>
  <c r="O490" i="22"/>
  <c r="O471" i="22"/>
  <c r="K472" i="22"/>
  <c r="K473" i="22"/>
  <c r="K474" i="22"/>
  <c r="K475" i="22"/>
  <c r="K476" i="22"/>
  <c r="K477" i="22"/>
  <c r="K478" i="22"/>
  <c r="K479" i="22"/>
  <c r="K480" i="22"/>
  <c r="K481" i="22"/>
  <c r="K482" i="22"/>
  <c r="K483" i="22"/>
  <c r="K484" i="22"/>
  <c r="K485" i="22"/>
  <c r="K486" i="22"/>
  <c r="K487" i="22"/>
  <c r="K488" i="22"/>
  <c r="K489" i="22"/>
  <c r="K490" i="22"/>
  <c r="K471" i="22"/>
  <c r="J472" i="22"/>
  <c r="J473" i="22"/>
  <c r="J474" i="22"/>
  <c r="J475" i="22"/>
  <c r="J476" i="22"/>
  <c r="J477" i="22"/>
  <c r="J478" i="22"/>
  <c r="J479" i="22"/>
  <c r="J480" i="22"/>
  <c r="J481" i="22"/>
  <c r="J482" i="22"/>
  <c r="J483" i="22"/>
  <c r="J484" i="22"/>
  <c r="J485" i="22"/>
  <c r="J486" i="22"/>
  <c r="J487" i="22"/>
  <c r="J488" i="22"/>
  <c r="J489" i="22"/>
  <c r="J490" i="22"/>
  <c r="J471" i="22"/>
  <c r="F472" i="22"/>
  <c r="F473" i="22"/>
  <c r="F474" i="22"/>
  <c r="F475" i="22"/>
  <c r="F476" i="22"/>
  <c r="F477" i="22"/>
  <c r="F478" i="22"/>
  <c r="F479" i="22"/>
  <c r="F480" i="22"/>
  <c r="F481" i="22"/>
  <c r="F482" i="22"/>
  <c r="F483" i="22"/>
  <c r="F484" i="22"/>
  <c r="F485" i="22"/>
  <c r="F486" i="22"/>
  <c r="F487" i="22"/>
  <c r="F488" i="22"/>
  <c r="F489" i="22"/>
  <c r="F490" i="22"/>
  <c r="F471" i="22"/>
  <c r="E472" i="22"/>
  <c r="E473" i="22"/>
  <c r="E474" i="22"/>
  <c r="E475" i="22"/>
  <c r="E476" i="22"/>
  <c r="E477" i="22"/>
  <c r="E478" i="22"/>
  <c r="E479" i="22"/>
  <c r="E480" i="22"/>
  <c r="E481" i="22"/>
  <c r="E482" i="22"/>
  <c r="E483" i="22"/>
  <c r="E484" i="22"/>
  <c r="E485" i="22"/>
  <c r="E486" i="22"/>
  <c r="E487" i="22"/>
  <c r="E488" i="22"/>
  <c r="E489" i="22"/>
  <c r="E490" i="22"/>
  <c r="E471" i="22"/>
  <c r="AJ430" i="22"/>
  <c r="AJ431" i="22"/>
  <c r="AJ432" i="22"/>
  <c r="AJ433" i="22"/>
  <c r="AJ434" i="22"/>
  <c r="AJ435" i="22"/>
  <c r="AJ436" i="22"/>
  <c r="AJ437" i="22"/>
  <c r="AJ438" i="22"/>
  <c r="AJ439" i="22"/>
  <c r="AJ440" i="22"/>
  <c r="AJ441" i="22"/>
  <c r="AJ442" i="22"/>
  <c r="AJ443" i="22"/>
  <c r="AJ444" i="22"/>
  <c r="AJ445" i="22"/>
  <c r="AJ446" i="22"/>
  <c r="AJ447" i="22"/>
  <c r="AJ448" i="22"/>
  <c r="AJ429" i="22"/>
  <c r="AI430" i="22"/>
  <c r="AI431" i="22"/>
  <c r="AI432" i="22"/>
  <c r="AI433" i="22"/>
  <c r="AI434" i="22"/>
  <c r="AI435" i="22"/>
  <c r="AI436" i="22"/>
  <c r="AI437" i="22"/>
  <c r="AI438" i="22"/>
  <c r="AI439" i="22"/>
  <c r="AI440" i="22"/>
  <c r="AI441" i="22"/>
  <c r="AI442" i="22"/>
  <c r="AI443" i="22"/>
  <c r="AI444" i="22"/>
  <c r="AI445" i="22"/>
  <c r="AI446" i="22"/>
  <c r="AI447" i="22"/>
  <c r="AI448" i="22"/>
  <c r="AI429" i="22"/>
  <c r="AE430" i="22"/>
  <c r="AE431" i="22"/>
  <c r="AE432" i="22"/>
  <c r="AE433" i="22"/>
  <c r="AE434" i="22"/>
  <c r="AE435" i="22"/>
  <c r="AE436" i="22"/>
  <c r="AE437" i="22"/>
  <c r="AE438" i="22"/>
  <c r="AE439" i="22"/>
  <c r="AE440" i="22"/>
  <c r="AE441" i="22"/>
  <c r="AE442" i="22"/>
  <c r="AE443" i="22"/>
  <c r="AE444" i="22"/>
  <c r="AE445" i="22"/>
  <c r="AE446" i="22"/>
  <c r="AE447" i="22"/>
  <c r="AE448" i="22"/>
  <c r="AE429" i="22"/>
  <c r="AD430" i="22"/>
  <c r="AD431" i="22"/>
  <c r="AD432" i="22"/>
  <c r="AD433" i="22"/>
  <c r="AD434" i="22"/>
  <c r="AD435" i="22"/>
  <c r="AD436" i="22"/>
  <c r="AD437" i="22"/>
  <c r="AD438" i="22"/>
  <c r="AD439" i="22"/>
  <c r="AD440" i="22"/>
  <c r="AD441" i="22"/>
  <c r="AD442" i="22"/>
  <c r="AD443" i="22"/>
  <c r="AD444" i="22"/>
  <c r="AD445" i="22"/>
  <c r="AD446" i="22"/>
  <c r="AD447" i="22"/>
  <c r="AD448" i="22"/>
  <c r="AD429" i="22"/>
  <c r="Z430" i="22"/>
  <c r="Z431" i="22"/>
  <c r="Z432" i="22"/>
  <c r="Z433" i="22"/>
  <c r="Z434" i="22"/>
  <c r="Z435" i="22"/>
  <c r="Z436" i="22"/>
  <c r="Z437" i="22"/>
  <c r="Z438" i="22"/>
  <c r="Z439" i="22"/>
  <c r="Z440" i="22"/>
  <c r="Z441" i="22"/>
  <c r="Z442" i="22"/>
  <c r="Z443" i="22"/>
  <c r="Z444" i="22"/>
  <c r="Z445" i="22"/>
  <c r="Z446" i="22"/>
  <c r="Z447" i="22"/>
  <c r="Z448" i="22"/>
  <c r="Z429" i="22"/>
  <c r="Y430" i="22"/>
  <c r="Y431" i="22"/>
  <c r="Y432" i="22"/>
  <c r="Y433" i="22"/>
  <c r="Y434" i="22"/>
  <c r="Y435" i="22"/>
  <c r="Y436" i="22"/>
  <c r="Y437" i="22"/>
  <c r="Y438" i="22"/>
  <c r="Y439" i="22"/>
  <c r="Y440" i="22"/>
  <c r="Y441" i="22"/>
  <c r="Y442" i="22"/>
  <c r="Y443" i="22"/>
  <c r="Y444" i="22"/>
  <c r="Y445" i="22"/>
  <c r="Y446" i="22"/>
  <c r="Y447" i="22"/>
  <c r="Y448" i="22"/>
  <c r="Y429" i="22"/>
  <c r="U430" i="22"/>
  <c r="U431" i="22"/>
  <c r="U432" i="22"/>
  <c r="U433" i="22"/>
  <c r="U434" i="22"/>
  <c r="U435" i="22"/>
  <c r="U436" i="22"/>
  <c r="U437" i="22"/>
  <c r="U438" i="22"/>
  <c r="U439" i="22"/>
  <c r="U440" i="22"/>
  <c r="U441" i="22"/>
  <c r="U442" i="22"/>
  <c r="U443" i="22"/>
  <c r="U444" i="22"/>
  <c r="U445" i="22"/>
  <c r="U446" i="22"/>
  <c r="U447" i="22"/>
  <c r="U448" i="22"/>
  <c r="U429" i="22"/>
  <c r="T430" i="22"/>
  <c r="T431" i="22"/>
  <c r="T432" i="22"/>
  <c r="T433" i="22"/>
  <c r="T434" i="22"/>
  <c r="T435" i="22"/>
  <c r="T436" i="22"/>
  <c r="T437" i="22"/>
  <c r="T438" i="22"/>
  <c r="T439" i="22"/>
  <c r="T440" i="22"/>
  <c r="T441" i="22"/>
  <c r="T442" i="22"/>
  <c r="T443" i="22"/>
  <c r="T444" i="22"/>
  <c r="T445" i="22"/>
  <c r="T446" i="22"/>
  <c r="T447" i="22"/>
  <c r="T448" i="22"/>
  <c r="T429" i="22"/>
  <c r="P430" i="22"/>
  <c r="P431" i="22"/>
  <c r="P432" i="22"/>
  <c r="P433" i="22"/>
  <c r="P434" i="22"/>
  <c r="P435" i="22"/>
  <c r="P436" i="22"/>
  <c r="P437" i="22"/>
  <c r="P438" i="22"/>
  <c r="P439" i="22"/>
  <c r="P440" i="22"/>
  <c r="P441" i="22"/>
  <c r="P442" i="22"/>
  <c r="P443" i="22"/>
  <c r="P444" i="22"/>
  <c r="P445" i="22"/>
  <c r="P446" i="22"/>
  <c r="P447" i="22"/>
  <c r="P448" i="22"/>
  <c r="P429" i="22"/>
  <c r="O430" i="22"/>
  <c r="O431" i="22"/>
  <c r="O432" i="22"/>
  <c r="O433" i="22"/>
  <c r="O434" i="22"/>
  <c r="O435" i="22"/>
  <c r="O436" i="22"/>
  <c r="O437" i="22"/>
  <c r="O438" i="22"/>
  <c r="O439" i="22"/>
  <c r="O440" i="22"/>
  <c r="O441" i="22"/>
  <c r="O442" i="22"/>
  <c r="O443" i="22"/>
  <c r="O444" i="22"/>
  <c r="O445" i="22"/>
  <c r="O446" i="22"/>
  <c r="O447" i="22"/>
  <c r="O448" i="22"/>
  <c r="O429" i="22"/>
  <c r="K430" i="22"/>
  <c r="K431" i="22"/>
  <c r="K432" i="22"/>
  <c r="K433" i="22"/>
  <c r="K434" i="22"/>
  <c r="K435" i="22"/>
  <c r="K436" i="22"/>
  <c r="K437" i="22"/>
  <c r="K438" i="22"/>
  <c r="K439" i="22"/>
  <c r="K440" i="22"/>
  <c r="K441" i="22"/>
  <c r="K442" i="22"/>
  <c r="K443" i="22"/>
  <c r="K444" i="22"/>
  <c r="K445" i="22"/>
  <c r="K446" i="22"/>
  <c r="K447" i="22"/>
  <c r="K448" i="22"/>
  <c r="K429" i="22"/>
  <c r="J430" i="22"/>
  <c r="J431" i="22"/>
  <c r="J432" i="22"/>
  <c r="J433" i="22"/>
  <c r="J434" i="22"/>
  <c r="J435" i="22"/>
  <c r="J436" i="22"/>
  <c r="J437" i="22"/>
  <c r="J438" i="22"/>
  <c r="J439" i="22"/>
  <c r="J440" i="22"/>
  <c r="J441" i="22"/>
  <c r="J442" i="22"/>
  <c r="J443" i="22"/>
  <c r="J444" i="22"/>
  <c r="J445" i="22"/>
  <c r="J446" i="22"/>
  <c r="J447" i="22"/>
  <c r="J448" i="22"/>
  <c r="J429" i="22"/>
  <c r="F430" i="22"/>
  <c r="F431" i="22"/>
  <c r="F432" i="22"/>
  <c r="F433" i="22"/>
  <c r="F434" i="22"/>
  <c r="F435" i="22"/>
  <c r="F436" i="22"/>
  <c r="F437" i="22"/>
  <c r="F438" i="22"/>
  <c r="F439" i="22"/>
  <c r="F440" i="22"/>
  <c r="F441" i="22"/>
  <c r="F442" i="22"/>
  <c r="F443" i="22"/>
  <c r="F444" i="22"/>
  <c r="F445" i="22"/>
  <c r="F446" i="22"/>
  <c r="F447" i="22"/>
  <c r="F448" i="22"/>
  <c r="E430" i="22"/>
  <c r="E431" i="22"/>
  <c r="E432" i="22"/>
  <c r="E433" i="22"/>
  <c r="E434" i="22"/>
  <c r="E435" i="22"/>
  <c r="E436" i="22"/>
  <c r="E437" i="22"/>
  <c r="E438" i="22"/>
  <c r="E439" i="22"/>
  <c r="E440" i="22"/>
  <c r="E441" i="22"/>
  <c r="E442" i="22"/>
  <c r="E443" i="22"/>
  <c r="E444" i="22"/>
  <c r="E445" i="22"/>
  <c r="E446" i="22"/>
  <c r="E447" i="22"/>
  <c r="E448" i="22"/>
  <c r="F429" i="22"/>
  <c r="E429" i="22"/>
  <c r="AJ388" i="22"/>
  <c r="AJ389" i="22"/>
  <c r="AJ390" i="22"/>
  <c r="AJ391" i="22"/>
  <c r="AJ392" i="22"/>
  <c r="AJ393" i="22"/>
  <c r="AJ394" i="22"/>
  <c r="AJ395" i="22"/>
  <c r="AJ396" i="22"/>
  <c r="AJ397" i="22"/>
  <c r="AJ398" i="22"/>
  <c r="AJ399" i="22"/>
  <c r="AJ400" i="22"/>
  <c r="AJ401" i="22"/>
  <c r="AJ402" i="22"/>
  <c r="AJ403" i="22"/>
  <c r="AJ404" i="22"/>
  <c r="AJ405" i="22"/>
  <c r="AJ406" i="22"/>
  <c r="AJ387" i="22"/>
  <c r="AI388" i="22"/>
  <c r="AI389" i="22"/>
  <c r="AI390" i="22"/>
  <c r="AI391" i="22"/>
  <c r="AI392" i="22"/>
  <c r="AI393" i="22"/>
  <c r="AI394" i="22"/>
  <c r="AI395" i="22"/>
  <c r="AI396" i="22"/>
  <c r="AI397" i="22"/>
  <c r="AI398" i="22"/>
  <c r="AI399" i="22"/>
  <c r="AI400" i="22"/>
  <c r="AI401" i="22"/>
  <c r="AI402" i="22"/>
  <c r="AI403" i="22"/>
  <c r="AI404" i="22"/>
  <c r="AI405" i="22"/>
  <c r="AI406" i="22"/>
  <c r="AI387" i="22"/>
  <c r="AE388" i="22"/>
  <c r="AE389" i="22"/>
  <c r="AE390" i="22"/>
  <c r="AE391" i="22"/>
  <c r="AE392" i="22"/>
  <c r="AE393" i="22"/>
  <c r="AE394" i="22"/>
  <c r="AE395" i="22"/>
  <c r="AE396" i="22"/>
  <c r="AE397" i="22"/>
  <c r="AE398" i="22"/>
  <c r="AE399" i="22"/>
  <c r="AE400" i="22"/>
  <c r="AE401" i="22"/>
  <c r="AE402" i="22"/>
  <c r="AE403" i="22"/>
  <c r="AE404" i="22"/>
  <c r="AE405" i="22"/>
  <c r="AE406" i="22"/>
  <c r="AE387" i="22"/>
  <c r="AD388" i="22"/>
  <c r="AD389" i="22"/>
  <c r="AD390" i="22"/>
  <c r="AD391" i="22"/>
  <c r="AD392" i="22"/>
  <c r="AD393" i="22"/>
  <c r="AD394" i="22"/>
  <c r="AD395" i="22"/>
  <c r="AD396" i="22"/>
  <c r="AD397" i="22"/>
  <c r="AD398" i="22"/>
  <c r="AD399" i="22"/>
  <c r="AD400" i="22"/>
  <c r="AD401" i="22"/>
  <c r="AD402" i="22"/>
  <c r="AD403" i="22"/>
  <c r="AD404" i="22"/>
  <c r="AD405" i="22"/>
  <c r="AD406" i="22"/>
  <c r="AD387" i="22"/>
  <c r="Z388" i="22"/>
  <c r="Z389" i="22"/>
  <c r="Z390" i="22"/>
  <c r="Z391" i="22"/>
  <c r="Z392" i="22"/>
  <c r="Z393" i="22"/>
  <c r="Z394" i="22"/>
  <c r="Z395" i="22"/>
  <c r="Z396" i="22"/>
  <c r="Z397" i="22"/>
  <c r="Z398" i="22"/>
  <c r="Z399" i="22"/>
  <c r="Z400" i="22"/>
  <c r="Z401" i="22"/>
  <c r="Z402" i="22"/>
  <c r="Z403" i="22"/>
  <c r="Z404" i="22"/>
  <c r="Z405" i="22"/>
  <c r="Z406" i="22"/>
  <c r="Z387" i="22"/>
  <c r="Y388" i="22"/>
  <c r="Y389" i="22"/>
  <c r="Y390" i="22"/>
  <c r="Y391" i="22"/>
  <c r="Y392" i="22"/>
  <c r="Y393" i="22"/>
  <c r="Y394" i="22"/>
  <c r="Y395" i="22"/>
  <c r="Y396" i="22"/>
  <c r="Y397" i="22"/>
  <c r="Y398" i="22"/>
  <c r="Y399" i="22"/>
  <c r="Y400" i="22"/>
  <c r="Y401" i="22"/>
  <c r="Y402" i="22"/>
  <c r="Y403" i="22"/>
  <c r="Y404" i="22"/>
  <c r="Y405" i="22"/>
  <c r="Y406" i="22"/>
  <c r="Y387" i="22"/>
  <c r="U388" i="22"/>
  <c r="U389" i="22"/>
  <c r="U390" i="22"/>
  <c r="U391" i="22"/>
  <c r="U392" i="22"/>
  <c r="U393" i="22"/>
  <c r="U394" i="22"/>
  <c r="U395" i="22"/>
  <c r="U396" i="22"/>
  <c r="U397" i="22"/>
  <c r="U398" i="22"/>
  <c r="U399" i="22"/>
  <c r="U400" i="22"/>
  <c r="U401" i="22"/>
  <c r="U402" i="22"/>
  <c r="U403" i="22"/>
  <c r="U404" i="22"/>
  <c r="U405" i="22"/>
  <c r="U406" i="22"/>
  <c r="U387" i="22"/>
  <c r="T388" i="22"/>
  <c r="T389" i="22"/>
  <c r="T390" i="22"/>
  <c r="T391" i="22"/>
  <c r="T392" i="22"/>
  <c r="T393" i="22"/>
  <c r="T394" i="22"/>
  <c r="T395" i="22"/>
  <c r="T396" i="22"/>
  <c r="T397" i="22"/>
  <c r="T398" i="22"/>
  <c r="T399" i="22"/>
  <c r="T400" i="22"/>
  <c r="T401" i="22"/>
  <c r="T402" i="22"/>
  <c r="T403" i="22"/>
  <c r="T404" i="22"/>
  <c r="T405" i="22"/>
  <c r="T406" i="22"/>
  <c r="T387" i="22"/>
  <c r="P388" i="22"/>
  <c r="P389" i="22"/>
  <c r="P390" i="22"/>
  <c r="P391" i="22"/>
  <c r="P392" i="22"/>
  <c r="P393" i="22"/>
  <c r="P394" i="22"/>
  <c r="P395" i="22"/>
  <c r="P396" i="22"/>
  <c r="P397" i="22"/>
  <c r="P398" i="22"/>
  <c r="P399" i="22"/>
  <c r="P400" i="22"/>
  <c r="P401" i="22"/>
  <c r="P402" i="22"/>
  <c r="P403" i="22"/>
  <c r="P404" i="22"/>
  <c r="P405" i="22"/>
  <c r="P406" i="22"/>
  <c r="P387" i="22"/>
  <c r="O388" i="22"/>
  <c r="O389" i="22"/>
  <c r="O390" i="22"/>
  <c r="O391" i="22"/>
  <c r="O392" i="22"/>
  <c r="O393" i="22"/>
  <c r="O394" i="22"/>
  <c r="O395" i="22"/>
  <c r="O396" i="22"/>
  <c r="O397" i="22"/>
  <c r="O398" i="22"/>
  <c r="O399" i="22"/>
  <c r="O400" i="22"/>
  <c r="O401" i="22"/>
  <c r="O402" i="22"/>
  <c r="O403" i="22"/>
  <c r="O404" i="22"/>
  <c r="O405" i="22"/>
  <c r="O406" i="22"/>
  <c r="O387" i="22"/>
  <c r="K388" i="22"/>
  <c r="K389" i="22"/>
  <c r="K390" i="22"/>
  <c r="K391" i="22"/>
  <c r="K392" i="22"/>
  <c r="K393" i="22"/>
  <c r="K394" i="22"/>
  <c r="K395" i="22"/>
  <c r="K396" i="22"/>
  <c r="K397" i="22"/>
  <c r="K398" i="22"/>
  <c r="K399" i="22"/>
  <c r="K400" i="22"/>
  <c r="K401" i="22"/>
  <c r="K402" i="22"/>
  <c r="K403" i="22"/>
  <c r="K404" i="22"/>
  <c r="K405" i="22"/>
  <c r="K406" i="22"/>
  <c r="K387" i="22"/>
  <c r="J388" i="22"/>
  <c r="J389" i="22"/>
  <c r="J390" i="22"/>
  <c r="J391" i="22"/>
  <c r="J392" i="22"/>
  <c r="J393" i="22"/>
  <c r="J394" i="22"/>
  <c r="J395" i="22"/>
  <c r="J396" i="22"/>
  <c r="J397" i="22"/>
  <c r="J398" i="22"/>
  <c r="J399" i="22"/>
  <c r="J400" i="22"/>
  <c r="J401" i="22"/>
  <c r="J402" i="22"/>
  <c r="J403" i="22"/>
  <c r="J404" i="22"/>
  <c r="J405" i="22"/>
  <c r="J406" i="22"/>
  <c r="J387" i="22"/>
  <c r="F388" i="22"/>
  <c r="F389" i="22"/>
  <c r="F390" i="22"/>
  <c r="F391" i="22"/>
  <c r="F392" i="22"/>
  <c r="F393" i="22"/>
  <c r="F394" i="22"/>
  <c r="F395" i="22"/>
  <c r="F396" i="22"/>
  <c r="F397" i="22"/>
  <c r="F398" i="22"/>
  <c r="F399" i="22"/>
  <c r="F400" i="22"/>
  <c r="F401" i="22"/>
  <c r="F402" i="22"/>
  <c r="F403" i="22"/>
  <c r="F404" i="22"/>
  <c r="F405" i="22"/>
  <c r="F406" i="22"/>
  <c r="F387" i="22"/>
  <c r="E388" i="22"/>
  <c r="E389" i="22"/>
  <c r="E390" i="22"/>
  <c r="E391" i="22"/>
  <c r="E392" i="22"/>
  <c r="E393" i="22"/>
  <c r="E394" i="22"/>
  <c r="E395" i="22"/>
  <c r="E396" i="22"/>
  <c r="E397" i="22"/>
  <c r="E398" i="22"/>
  <c r="E399" i="22"/>
  <c r="E400" i="22"/>
  <c r="E401" i="22"/>
  <c r="E402" i="22"/>
  <c r="E403" i="22"/>
  <c r="E404" i="22"/>
  <c r="E405" i="22"/>
  <c r="E406" i="22"/>
  <c r="E387" i="22"/>
  <c r="AJ346" i="22"/>
  <c r="AJ347" i="22"/>
  <c r="AJ348" i="22"/>
  <c r="AJ349" i="22"/>
  <c r="AJ350" i="22"/>
  <c r="AJ351" i="22"/>
  <c r="AJ352" i="22"/>
  <c r="AJ353" i="22"/>
  <c r="AJ354" i="22"/>
  <c r="AJ355" i="22"/>
  <c r="AJ356" i="22"/>
  <c r="AJ357" i="22"/>
  <c r="AJ358" i="22"/>
  <c r="AJ359" i="22"/>
  <c r="AJ360" i="22"/>
  <c r="AJ361" i="22"/>
  <c r="AJ362" i="22"/>
  <c r="AJ363" i="22"/>
  <c r="AJ364" i="22"/>
  <c r="AJ345" i="22"/>
  <c r="AI346" i="22"/>
  <c r="AI347" i="22"/>
  <c r="AI348" i="22"/>
  <c r="AI349" i="22"/>
  <c r="AI350" i="22"/>
  <c r="AI351" i="22"/>
  <c r="AI352" i="22"/>
  <c r="AI353" i="22"/>
  <c r="AI354" i="22"/>
  <c r="AI355" i="22"/>
  <c r="AI356" i="22"/>
  <c r="AI357" i="22"/>
  <c r="AI358" i="22"/>
  <c r="AI359" i="22"/>
  <c r="AI360" i="22"/>
  <c r="AI361" i="22"/>
  <c r="AI362" i="22"/>
  <c r="AI363" i="22"/>
  <c r="AI364" i="22"/>
  <c r="AI345" i="22"/>
  <c r="AE346" i="22"/>
  <c r="AE347" i="22"/>
  <c r="AE348" i="22"/>
  <c r="AE349" i="22"/>
  <c r="AE350" i="22"/>
  <c r="AE351" i="22"/>
  <c r="AE352" i="22"/>
  <c r="AE353" i="22"/>
  <c r="AE354" i="22"/>
  <c r="AE355" i="22"/>
  <c r="AE356" i="22"/>
  <c r="AE357" i="22"/>
  <c r="AE358" i="22"/>
  <c r="AE359" i="22"/>
  <c r="AE360" i="22"/>
  <c r="AE361" i="22"/>
  <c r="AE362" i="22"/>
  <c r="AE363" i="22"/>
  <c r="AE364" i="22"/>
  <c r="AE345" i="22"/>
  <c r="AD346" i="22"/>
  <c r="AD347" i="22"/>
  <c r="AD348" i="22"/>
  <c r="AD349" i="22"/>
  <c r="AD350" i="22"/>
  <c r="AD351" i="22"/>
  <c r="AD352" i="22"/>
  <c r="AD353" i="22"/>
  <c r="AD354" i="22"/>
  <c r="AD355" i="22"/>
  <c r="AD356" i="22"/>
  <c r="AD357" i="22"/>
  <c r="AD358" i="22"/>
  <c r="AD359" i="22"/>
  <c r="AD360" i="22"/>
  <c r="AD361" i="22"/>
  <c r="AD362" i="22"/>
  <c r="AD363" i="22"/>
  <c r="AD364" i="22"/>
  <c r="AD345" i="22"/>
  <c r="Z346" i="22"/>
  <c r="Z347" i="22"/>
  <c r="Z348" i="22"/>
  <c r="Z349" i="22"/>
  <c r="Z350" i="22"/>
  <c r="Z351" i="22"/>
  <c r="Z352" i="22"/>
  <c r="Z353" i="22"/>
  <c r="Z354" i="22"/>
  <c r="Z355" i="22"/>
  <c r="Z356" i="22"/>
  <c r="Z357" i="22"/>
  <c r="Z358" i="22"/>
  <c r="Z359" i="22"/>
  <c r="Z360" i="22"/>
  <c r="Z361" i="22"/>
  <c r="Z362" i="22"/>
  <c r="Z363" i="22"/>
  <c r="Z364" i="22"/>
  <c r="Z345" i="22"/>
  <c r="Y346" i="22"/>
  <c r="Y347" i="22"/>
  <c r="Y348" i="22"/>
  <c r="Y349" i="22"/>
  <c r="Y350" i="22"/>
  <c r="Y351" i="22"/>
  <c r="Y352" i="22"/>
  <c r="Y353" i="22"/>
  <c r="Y354" i="22"/>
  <c r="Y355" i="22"/>
  <c r="Y356" i="22"/>
  <c r="Y357" i="22"/>
  <c r="Y358" i="22"/>
  <c r="Y359" i="22"/>
  <c r="Y360" i="22"/>
  <c r="Y361" i="22"/>
  <c r="Y362" i="22"/>
  <c r="Y363" i="22"/>
  <c r="Y364" i="22"/>
  <c r="Y345" i="22"/>
  <c r="U346" i="22"/>
  <c r="U347" i="22"/>
  <c r="U348" i="22"/>
  <c r="U349" i="22"/>
  <c r="U350" i="22"/>
  <c r="U351" i="22"/>
  <c r="U352" i="22"/>
  <c r="U353" i="22"/>
  <c r="U354" i="22"/>
  <c r="U355" i="22"/>
  <c r="U356" i="22"/>
  <c r="U357" i="22"/>
  <c r="U358" i="22"/>
  <c r="U359" i="22"/>
  <c r="U360" i="22"/>
  <c r="U361" i="22"/>
  <c r="U362" i="22"/>
  <c r="U363" i="22"/>
  <c r="U364" i="22"/>
  <c r="U345" i="22"/>
  <c r="T346" i="22"/>
  <c r="T347" i="22"/>
  <c r="T348" i="22"/>
  <c r="T349" i="22"/>
  <c r="T350" i="22"/>
  <c r="T351" i="22"/>
  <c r="T352" i="22"/>
  <c r="T353" i="22"/>
  <c r="T354" i="22"/>
  <c r="T355" i="22"/>
  <c r="T356" i="22"/>
  <c r="T357" i="22"/>
  <c r="T358" i="22"/>
  <c r="T359" i="22"/>
  <c r="T360" i="22"/>
  <c r="T361" i="22"/>
  <c r="T362" i="22"/>
  <c r="T363" i="22"/>
  <c r="T364" i="22"/>
  <c r="T345" i="22"/>
  <c r="P346" i="22"/>
  <c r="P347" i="22"/>
  <c r="P348" i="22"/>
  <c r="P349" i="22"/>
  <c r="P350" i="22"/>
  <c r="P351" i="22"/>
  <c r="P352" i="22"/>
  <c r="P353" i="22"/>
  <c r="P354" i="22"/>
  <c r="P355" i="22"/>
  <c r="P356" i="22"/>
  <c r="P357" i="22"/>
  <c r="P358" i="22"/>
  <c r="P359" i="22"/>
  <c r="P360" i="22"/>
  <c r="P361" i="22"/>
  <c r="P362" i="22"/>
  <c r="P363" i="22"/>
  <c r="P364" i="22"/>
  <c r="P345" i="22"/>
  <c r="O346" i="22"/>
  <c r="O347" i="22"/>
  <c r="O348" i="22"/>
  <c r="O349" i="22"/>
  <c r="O350" i="22"/>
  <c r="O351" i="22"/>
  <c r="O352" i="22"/>
  <c r="O353" i="22"/>
  <c r="O354" i="22"/>
  <c r="O355" i="22"/>
  <c r="O356" i="22"/>
  <c r="O357" i="22"/>
  <c r="O358" i="22"/>
  <c r="O359" i="22"/>
  <c r="O360" i="22"/>
  <c r="O361" i="22"/>
  <c r="O362" i="22"/>
  <c r="O363" i="22"/>
  <c r="O364" i="22"/>
  <c r="O345" i="22"/>
  <c r="K346" i="22"/>
  <c r="K347" i="22"/>
  <c r="K348" i="22"/>
  <c r="K349" i="22"/>
  <c r="K350" i="22"/>
  <c r="K351" i="22"/>
  <c r="K352" i="22"/>
  <c r="K353" i="22"/>
  <c r="K354" i="22"/>
  <c r="K355" i="22"/>
  <c r="K356" i="22"/>
  <c r="K357" i="22"/>
  <c r="K358" i="22"/>
  <c r="K359" i="22"/>
  <c r="K360" i="22"/>
  <c r="K361" i="22"/>
  <c r="K362" i="22"/>
  <c r="K363" i="22"/>
  <c r="K364" i="22"/>
  <c r="K345" i="22"/>
  <c r="J346" i="22"/>
  <c r="J347" i="22"/>
  <c r="J348" i="22"/>
  <c r="J349" i="22"/>
  <c r="J350" i="22"/>
  <c r="J351" i="22"/>
  <c r="J352" i="22"/>
  <c r="J353" i="22"/>
  <c r="J354" i="22"/>
  <c r="J355" i="22"/>
  <c r="J356" i="22"/>
  <c r="J357" i="22"/>
  <c r="J358" i="22"/>
  <c r="J359" i="22"/>
  <c r="J360" i="22"/>
  <c r="J361" i="22"/>
  <c r="J362" i="22"/>
  <c r="J363" i="22"/>
  <c r="J364" i="22"/>
  <c r="J345" i="22"/>
  <c r="F346" i="22"/>
  <c r="F347" i="22"/>
  <c r="F348" i="22"/>
  <c r="F349" i="22"/>
  <c r="F350" i="22"/>
  <c r="F351" i="22"/>
  <c r="F352" i="22"/>
  <c r="F353" i="22"/>
  <c r="F354" i="22"/>
  <c r="F355" i="22"/>
  <c r="F356" i="22"/>
  <c r="F357" i="22"/>
  <c r="F358" i="22"/>
  <c r="F359" i="22"/>
  <c r="F360" i="22"/>
  <c r="F361" i="22"/>
  <c r="F362" i="22"/>
  <c r="F363" i="22"/>
  <c r="F364" i="22"/>
  <c r="F345" i="22"/>
  <c r="E346" i="22"/>
  <c r="E347" i="22"/>
  <c r="E348" i="22"/>
  <c r="E349" i="22"/>
  <c r="E350" i="22"/>
  <c r="E351" i="22"/>
  <c r="E352" i="22"/>
  <c r="E353" i="22"/>
  <c r="E354" i="22"/>
  <c r="E355" i="22"/>
  <c r="E356" i="22"/>
  <c r="E357" i="22"/>
  <c r="E358" i="22"/>
  <c r="E359" i="22"/>
  <c r="E360" i="22"/>
  <c r="E361" i="22"/>
  <c r="E362" i="22"/>
  <c r="E363" i="22"/>
  <c r="E364" i="22"/>
  <c r="E345" i="22"/>
  <c r="AJ304" i="22"/>
  <c r="AJ305" i="22"/>
  <c r="AJ306" i="22"/>
  <c r="AJ307" i="22"/>
  <c r="AJ308" i="22"/>
  <c r="AJ309" i="22"/>
  <c r="AJ310" i="22"/>
  <c r="AJ311" i="22"/>
  <c r="AJ312" i="22"/>
  <c r="AJ313" i="22"/>
  <c r="AJ314" i="22"/>
  <c r="AJ315" i="22"/>
  <c r="AJ316" i="22"/>
  <c r="AJ317" i="22"/>
  <c r="AJ318" i="22"/>
  <c r="AJ319" i="22"/>
  <c r="AJ320" i="22"/>
  <c r="AJ321" i="22"/>
  <c r="AJ322" i="22"/>
  <c r="AJ303" i="22"/>
  <c r="AI304" i="22"/>
  <c r="AI305" i="22"/>
  <c r="AI306" i="22"/>
  <c r="AI307" i="22"/>
  <c r="AI308" i="22"/>
  <c r="AI309" i="22"/>
  <c r="AI310" i="22"/>
  <c r="AI311" i="22"/>
  <c r="AI312" i="22"/>
  <c r="AI313" i="22"/>
  <c r="AI314" i="22"/>
  <c r="AI315" i="22"/>
  <c r="AI316" i="22"/>
  <c r="AI317" i="22"/>
  <c r="AI318" i="22"/>
  <c r="AI319" i="22"/>
  <c r="AI320" i="22"/>
  <c r="AI321" i="22"/>
  <c r="AI322" i="22"/>
  <c r="AI303" i="22"/>
  <c r="AE304" i="22"/>
  <c r="AE305" i="22"/>
  <c r="AE306" i="22"/>
  <c r="AE307" i="22"/>
  <c r="AE308" i="22"/>
  <c r="AE309" i="22"/>
  <c r="AE310" i="22"/>
  <c r="AE311" i="22"/>
  <c r="AE312" i="22"/>
  <c r="AE313" i="22"/>
  <c r="AE314" i="22"/>
  <c r="AE315" i="22"/>
  <c r="AE316" i="22"/>
  <c r="AE317" i="22"/>
  <c r="AE318" i="22"/>
  <c r="AE319" i="22"/>
  <c r="AE320" i="22"/>
  <c r="AE321" i="22"/>
  <c r="AE322" i="22"/>
  <c r="AE303" i="22"/>
  <c r="AD304" i="22"/>
  <c r="AD305" i="22"/>
  <c r="AD306" i="22"/>
  <c r="AD307" i="22"/>
  <c r="AD308" i="22"/>
  <c r="AD309" i="22"/>
  <c r="AD310" i="22"/>
  <c r="AD311" i="22"/>
  <c r="AD312" i="22"/>
  <c r="AD313" i="22"/>
  <c r="AD314" i="22"/>
  <c r="AD315" i="22"/>
  <c r="AD316" i="22"/>
  <c r="AD317" i="22"/>
  <c r="AD318" i="22"/>
  <c r="AD319" i="22"/>
  <c r="AD320" i="22"/>
  <c r="AD321" i="22"/>
  <c r="AD322" i="22"/>
  <c r="AD303" i="22"/>
  <c r="Z304" i="22"/>
  <c r="Z305" i="22"/>
  <c r="Z306" i="22"/>
  <c r="Z307" i="22"/>
  <c r="Z308" i="22"/>
  <c r="Z309" i="22"/>
  <c r="Z310" i="22"/>
  <c r="Z311" i="22"/>
  <c r="Z312" i="22"/>
  <c r="Z313" i="22"/>
  <c r="Z314" i="22"/>
  <c r="Z315" i="22"/>
  <c r="Z316" i="22"/>
  <c r="Z317" i="22"/>
  <c r="Z318" i="22"/>
  <c r="Z319" i="22"/>
  <c r="Z320" i="22"/>
  <c r="Z321" i="22"/>
  <c r="Z322" i="22"/>
  <c r="Z303" i="22"/>
  <c r="Y304" i="22"/>
  <c r="Y305" i="22"/>
  <c r="Y306" i="22"/>
  <c r="Y307" i="22"/>
  <c r="Y308" i="22"/>
  <c r="Y309" i="22"/>
  <c r="Y310" i="22"/>
  <c r="Y311" i="22"/>
  <c r="Y312" i="22"/>
  <c r="Y313" i="22"/>
  <c r="Y314" i="22"/>
  <c r="Y315" i="22"/>
  <c r="Y316" i="22"/>
  <c r="Y317" i="22"/>
  <c r="Y318" i="22"/>
  <c r="Y319" i="22"/>
  <c r="Y320" i="22"/>
  <c r="Y321" i="22"/>
  <c r="Y322" i="22"/>
  <c r="Y303" i="22"/>
  <c r="U304" i="22"/>
  <c r="U305" i="22"/>
  <c r="U306" i="22"/>
  <c r="U307" i="22"/>
  <c r="U308" i="22"/>
  <c r="U309" i="22"/>
  <c r="U310" i="22"/>
  <c r="U311" i="22"/>
  <c r="U312" i="22"/>
  <c r="U313" i="22"/>
  <c r="U314" i="22"/>
  <c r="U315" i="22"/>
  <c r="U316" i="22"/>
  <c r="U317" i="22"/>
  <c r="U318" i="22"/>
  <c r="U319" i="22"/>
  <c r="U320" i="22"/>
  <c r="U321" i="22"/>
  <c r="U322" i="22"/>
  <c r="T304" i="22"/>
  <c r="T305" i="22"/>
  <c r="T306" i="22"/>
  <c r="T307" i="22"/>
  <c r="T308" i="22"/>
  <c r="T309" i="22"/>
  <c r="T310" i="22"/>
  <c r="T311" i="22"/>
  <c r="T312" i="22"/>
  <c r="T313" i="22"/>
  <c r="T314" i="22"/>
  <c r="T315" i="22"/>
  <c r="T316" i="22"/>
  <c r="T317" i="22"/>
  <c r="T318" i="22"/>
  <c r="T319" i="22"/>
  <c r="T320" i="22"/>
  <c r="T321" i="22"/>
  <c r="T322" i="22"/>
  <c r="T303" i="22"/>
  <c r="U303" i="22"/>
  <c r="P304" i="22"/>
  <c r="P305" i="22"/>
  <c r="P306" i="22"/>
  <c r="P307" i="22"/>
  <c r="P308" i="22"/>
  <c r="P309" i="22"/>
  <c r="P310" i="22"/>
  <c r="P311" i="22"/>
  <c r="P312" i="22"/>
  <c r="P313" i="22"/>
  <c r="P314" i="22"/>
  <c r="P315" i="22"/>
  <c r="P316" i="22"/>
  <c r="P317" i="22"/>
  <c r="P318" i="22"/>
  <c r="P319" i="22"/>
  <c r="P320" i="22"/>
  <c r="P321" i="22"/>
  <c r="P322" i="22"/>
  <c r="P303" i="22"/>
  <c r="O304" i="22"/>
  <c r="O305" i="22"/>
  <c r="O306" i="22"/>
  <c r="O307" i="22"/>
  <c r="O308" i="22"/>
  <c r="O309" i="22"/>
  <c r="O310" i="22"/>
  <c r="O311" i="22"/>
  <c r="O312" i="22"/>
  <c r="O313" i="22"/>
  <c r="O314" i="22"/>
  <c r="O315" i="22"/>
  <c r="O316" i="22"/>
  <c r="O317" i="22"/>
  <c r="O318" i="22"/>
  <c r="O319" i="22"/>
  <c r="O320" i="22"/>
  <c r="O321" i="22"/>
  <c r="O322" i="22"/>
  <c r="O303" i="22"/>
  <c r="K304" i="22"/>
  <c r="K305" i="22"/>
  <c r="K306" i="22"/>
  <c r="K307" i="22"/>
  <c r="K308" i="22"/>
  <c r="K309" i="22"/>
  <c r="K310" i="22"/>
  <c r="K311" i="22"/>
  <c r="K312" i="22"/>
  <c r="K313" i="22"/>
  <c r="K314" i="22"/>
  <c r="K315" i="22"/>
  <c r="K316" i="22"/>
  <c r="K317" i="22"/>
  <c r="K318" i="22"/>
  <c r="K319" i="22"/>
  <c r="K320" i="22"/>
  <c r="K321" i="22"/>
  <c r="K322" i="22"/>
  <c r="K303" i="22"/>
  <c r="J322" i="22"/>
  <c r="J321" i="22"/>
  <c r="J320" i="22"/>
  <c r="J319" i="22"/>
  <c r="J318" i="22"/>
  <c r="J317" i="22"/>
  <c r="J316" i="22"/>
  <c r="J315" i="22"/>
  <c r="J314" i="22"/>
  <c r="J313" i="22"/>
  <c r="J312" i="22"/>
  <c r="J311" i="22"/>
  <c r="J310" i="22"/>
  <c r="J309" i="22"/>
  <c r="J308" i="22"/>
  <c r="J307" i="22"/>
  <c r="J306" i="22"/>
  <c r="J305" i="22"/>
  <c r="J304" i="22"/>
  <c r="J303" i="22"/>
  <c r="F304" i="22"/>
  <c r="F305" i="22"/>
  <c r="F306" i="22"/>
  <c r="F307" i="22"/>
  <c r="F308" i="22"/>
  <c r="F309" i="22"/>
  <c r="F310" i="22"/>
  <c r="F311" i="22"/>
  <c r="F312" i="22"/>
  <c r="F313" i="22"/>
  <c r="F314" i="22"/>
  <c r="F315" i="22"/>
  <c r="F316" i="22"/>
  <c r="F317" i="22"/>
  <c r="F318" i="22"/>
  <c r="F319" i="22"/>
  <c r="F320" i="22"/>
  <c r="F321" i="22"/>
  <c r="F322" i="22"/>
  <c r="F303" i="22"/>
  <c r="E304" i="22"/>
  <c r="E305" i="22"/>
  <c r="E306" i="22"/>
  <c r="E307" i="22"/>
  <c r="E308" i="22"/>
  <c r="E309" i="22"/>
  <c r="E310" i="22"/>
  <c r="E311" i="22"/>
  <c r="E312" i="22"/>
  <c r="E313" i="22"/>
  <c r="E314" i="22"/>
  <c r="E315" i="22"/>
  <c r="E316" i="22"/>
  <c r="E317" i="22"/>
  <c r="E318" i="22"/>
  <c r="E319" i="22"/>
  <c r="E320" i="22"/>
  <c r="E321" i="22"/>
  <c r="E322" i="22"/>
  <c r="E303" i="22"/>
  <c r="AJ262" i="22"/>
  <c r="AJ263" i="22"/>
  <c r="AJ264" i="22"/>
  <c r="AJ265" i="22"/>
  <c r="AJ266" i="22"/>
  <c r="AJ267" i="22"/>
  <c r="AJ268" i="22"/>
  <c r="AJ269" i="22"/>
  <c r="AJ270" i="22"/>
  <c r="AJ271" i="22"/>
  <c r="AJ272" i="22"/>
  <c r="AJ273" i="22"/>
  <c r="AJ274" i="22"/>
  <c r="AJ275" i="22"/>
  <c r="AJ276" i="22"/>
  <c r="AJ277" i="22"/>
  <c r="AJ278" i="22"/>
  <c r="AJ279" i="22"/>
  <c r="AJ280" i="22"/>
  <c r="AJ261" i="22"/>
  <c r="AI262" i="22"/>
  <c r="AI263" i="22"/>
  <c r="AI264" i="22"/>
  <c r="AI265" i="22"/>
  <c r="AI266" i="22"/>
  <c r="AI267" i="22"/>
  <c r="AI268" i="22"/>
  <c r="AI269" i="22"/>
  <c r="AI270" i="22"/>
  <c r="AI271" i="22"/>
  <c r="AI272" i="22"/>
  <c r="AI273" i="22"/>
  <c r="AI274" i="22"/>
  <c r="AI275" i="22"/>
  <c r="AI276" i="22"/>
  <c r="AI277" i="22"/>
  <c r="AI278" i="22"/>
  <c r="AI279" i="22"/>
  <c r="AI280" i="22"/>
  <c r="AI261" i="22"/>
  <c r="AE262" i="22"/>
  <c r="AE263" i="22"/>
  <c r="AE264" i="22"/>
  <c r="AE265" i="22"/>
  <c r="AE266" i="22"/>
  <c r="AE267" i="22"/>
  <c r="AE268" i="22"/>
  <c r="AE269" i="22"/>
  <c r="AE270" i="22"/>
  <c r="AE271" i="22"/>
  <c r="AE272" i="22"/>
  <c r="AE273" i="22"/>
  <c r="AE274" i="22"/>
  <c r="AE275" i="22"/>
  <c r="AE276" i="22"/>
  <c r="AE277" i="22"/>
  <c r="AE278" i="22"/>
  <c r="AE279" i="22"/>
  <c r="AE280" i="22"/>
  <c r="AE261" i="22"/>
  <c r="AD262" i="22"/>
  <c r="AD263" i="22"/>
  <c r="AD264" i="22"/>
  <c r="AD265" i="22"/>
  <c r="AD266" i="22"/>
  <c r="AD267" i="22"/>
  <c r="AD268" i="22"/>
  <c r="AD269" i="22"/>
  <c r="AD270" i="22"/>
  <c r="AD271" i="22"/>
  <c r="AD272" i="22"/>
  <c r="AD273" i="22"/>
  <c r="AD274" i="22"/>
  <c r="AD275" i="22"/>
  <c r="AD276" i="22"/>
  <c r="AD277" i="22"/>
  <c r="AD278" i="22"/>
  <c r="AD279" i="22"/>
  <c r="AD280" i="22"/>
  <c r="AD261" i="22"/>
  <c r="Z262" i="22"/>
  <c r="Z263" i="22"/>
  <c r="Z264" i="22"/>
  <c r="Z265" i="22"/>
  <c r="Z266" i="22"/>
  <c r="Z267" i="22"/>
  <c r="Z268" i="22"/>
  <c r="Z269" i="22"/>
  <c r="Z270" i="22"/>
  <c r="Z271" i="22"/>
  <c r="Z272" i="22"/>
  <c r="Z273" i="22"/>
  <c r="Z274" i="22"/>
  <c r="Z275" i="22"/>
  <c r="Z276" i="22"/>
  <c r="Z277" i="22"/>
  <c r="Z278" i="22"/>
  <c r="Z279" i="22"/>
  <c r="Z280" i="22"/>
  <c r="Z261" i="22"/>
  <c r="Y262" i="22"/>
  <c r="Y263" i="22"/>
  <c r="Y264" i="22"/>
  <c r="Y265" i="22"/>
  <c r="Y266" i="22"/>
  <c r="Y267" i="22"/>
  <c r="Y268" i="22"/>
  <c r="Y269" i="22"/>
  <c r="Y270" i="22"/>
  <c r="Y271" i="22"/>
  <c r="Y272" i="22"/>
  <c r="Y273" i="22"/>
  <c r="Y274" i="22"/>
  <c r="Y275" i="22"/>
  <c r="Y276" i="22"/>
  <c r="Y277" i="22"/>
  <c r="Y278" i="22"/>
  <c r="Y279" i="22"/>
  <c r="Y280" i="22"/>
  <c r="Y261" i="22"/>
  <c r="U262" i="22"/>
  <c r="U263" i="22"/>
  <c r="U264" i="22"/>
  <c r="U265" i="22"/>
  <c r="U266" i="22"/>
  <c r="U267" i="22"/>
  <c r="U268" i="22"/>
  <c r="U269" i="22"/>
  <c r="U270" i="22"/>
  <c r="U271" i="22"/>
  <c r="U272" i="22"/>
  <c r="U273" i="22"/>
  <c r="U274" i="22"/>
  <c r="U275" i="22"/>
  <c r="U276" i="22"/>
  <c r="U277" i="22"/>
  <c r="U278" i="22"/>
  <c r="U279" i="22"/>
  <c r="U280" i="22"/>
  <c r="U261" i="22"/>
  <c r="T262" i="22"/>
  <c r="T263" i="22"/>
  <c r="T264" i="22"/>
  <c r="T265" i="22"/>
  <c r="T266" i="22"/>
  <c r="T267" i="22"/>
  <c r="T268" i="22"/>
  <c r="T269" i="22"/>
  <c r="T270" i="22"/>
  <c r="T271" i="22"/>
  <c r="T272" i="22"/>
  <c r="T273" i="22"/>
  <c r="T274" i="22"/>
  <c r="T275" i="22"/>
  <c r="T276" i="22"/>
  <c r="T277" i="22"/>
  <c r="T278" i="22"/>
  <c r="T279" i="22"/>
  <c r="T280" i="22"/>
  <c r="T261" i="22"/>
  <c r="P262" i="22"/>
  <c r="P263" i="22"/>
  <c r="P264" i="22"/>
  <c r="P265" i="22"/>
  <c r="P266" i="22"/>
  <c r="P267" i="22"/>
  <c r="P268" i="22"/>
  <c r="P269" i="22"/>
  <c r="P270" i="22"/>
  <c r="P271" i="22"/>
  <c r="P272" i="22"/>
  <c r="P273" i="22"/>
  <c r="P274" i="22"/>
  <c r="P275" i="22"/>
  <c r="P276" i="22"/>
  <c r="P277" i="22"/>
  <c r="P278" i="22"/>
  <c r="P279" i="22"/>
  <c r="P280" i="22"/>
  <c r="P261" i="22"/>
  <c r="O262" i="22"/>
  <c r="O263" i="22"/>
  <c r="O264" i="22"/>
  <c r="O265" i="22"/>
  <c r="O266" i="22"/>
  <c r="O267" i="22"/>
  <c r="O268" i="22"/>
  <c r="O269" i="22"/>
  <c r="O270" i="22"/>
  <c r="O271" i="22"/>
  <c r="O272" i="22"/>
  <c r="O273" i="22"/>
  <c r="O274" i="22"/>
  <c r="O275" i="22"/>
  <c r="O276" i="22"/>
  <c r="O277" i="22"/>
  <c r="O278" i="22"/>
  <c r="O279" i="22"/>
  <c r="O280" i="22"/>
  <c r="O261" i="22"/>
  <c r="K262" i="22"/>
  <c r="K263" i="22"/>
  <c r="K264" i="22"/>
  <c r="K265" i="22"/>
  <c r="K266" i="22"/>
  <c r="K267" i="22"/>
  <c r="K268" i="22"/>
  <c r="K269" i="22"/>
  <c r="K270" i="22"/>
  <c r="K271" i="22"/>
  <c r="K272" i="22"/>
  <c r="K273" i="22"/>
  <c r="K274" i="22"/>
  <c r="K275" i="22"/>
  <c r="K276" i="22"/>
  <c r="K277" i="22"/>
  <c r="K278" i="22"/>
  <c r="K279" i="22"/>
  <c r="K280" i="22"/>
  <c r="K261" i="22"/>
  <c r="J262" i="22"/>
  <c r="J263" i="22"/>
  <c r="J264" i="22"/>
  <c r="J265" i="22"/>
  <c r="J266" i="22"/>
  <c r="J267" i="22"/>
  <c r="J268" i="22"/>
  <c r="J269" i="22"/>
  <c r="J270" i="22"/>
  <c r="J271" i="22"/>
  <c r="J272" i="22"/>
  <c r="J273" i="22"/>
  <c r="J274" i="22"/>
  <c r="J275" i="22"/>
  <c r="J276" i="22"/>
  <c r="J277" i="22"/>
  <c r="J278" i="22"/>
  <c r="J279" i="22"/>
  <c r="J280" i="22"/>
  <c r="J261" i="22"/>
  <c r="F262" i="22"/>
  <c r="F263" i="22"/>
  <c r="F264" i="22"/>
  <c r="F265" i="22"/>
  <c r="F266" i="22"/>
  <c r="F267" i="22"/>
  <c r="F268" i="22"/>
  <c r="F269" i="22"/>
  <c r="F270" i="22"/>
  <c r="F271" i="22"/>
  <c r="F272" i="22"/>
  <c r="F273" i="22"/>
  <c r="F274" i="22"/>
  <c r="F275" i="22"/>
  <c r="F276" i="22"/>
  <c r="F277" i="22"/>
  <c r="F278" i="22"/>
  <c r="F279" i="22"/>
  <c r="F280" i="22"/>
  <c r="F261" i="22"/>
  <c r="E262" i="22"/>
  <c r="E263" i="22"/>
  <c r="E264" i="22"/>
  <c r="E265" i="22"/>
  <c r="E266" i="22"/>
  <c r="E267" i="22"/>
  <c r="E268" i="22"/>
  <c r="E269" i="22"/>
  <c r="E270" i="22"/>
  <c r="E271" i="22"/>
  <c r="E272" i="22"/>
  <c r="E273" i="22"/>
  <c r="E274" i="22"/>
  <c r="E275" i="22"/>
  <c r="E276" i="22"/>
  <c r="E277" i="22"/>
  <c r="E278" i="22"/>
  <c r="E279" i="22"/>
  <c r="E280" i="22"/>
  <c r="E261" i="22"/>
  <c r="AJ220" i="22"/>
  <c r="AJ221" i="22"/>
  <c r="AJ222" i="22"/>
  <c r="AJ223" i="22"/>
  <c r="AJ224" i="22"/>
  <c r="AJ225" i="22"/>
  <c r="AJ226" i="22"/>
  <c r="AJ227" i="22"/>
  <c r="AJ228" i="22"/>
  <c r="AJ229" i="22"/>
  <c r="AJ230" i="22"/>
  <c r="AJ231" i="22"/>
  <c r="AJ232" i="22"/>
  <c r="AJ233" i="22"/>
  <c r="AJ234" i="22"/>
  <c r="AJ235" i="22"/>
  <c r="AJ236" i="22"/>
  <c r="AJ237" i="22"/>
  <c r="AJ238" i="22"/>
  <c r="AJ219" i="22"/>
  <c r="AI220" i="22"/>
  <c r="AI221" i="22"/>
  <c r="AI222" i="22"/>
  <c r="AI223" i="22"/>
  <c r="AI224" i="22"/>
  <c r="AI225" i="22"/>
  <c r="AI226" i="22"/>
  <c r="AI227" i="22"/>
  <c r="AI228" i="22"/>
  <c r="AI229" i="22"/>
  <c r="AI230" i="22"/>
  <c r="AI231" i="22"/>
  <c r="AI232" i="22"/>
  <c r="AI233" i="22"/>
  <c r="AI234" i="22"/>
  <c r="AI235" i="22"/>
  <c r="AI236" i="22"/>
  <c r="AI237" i="22"/>
  <c r="AI238" i="22"/>
  <c r="AI219" i="22"/>
  <c r="AE220" i="22"/>
  <c r="AE221" i="22"/>
  <c r="AE222" i="22"/>
  <c r="AE223" i="22"/>
  <c r="AE224" i="22"/>
  <c r="AE225" i="22"/>
  <c r="AE226" i="22"/>
  <c r="AE227" i="22"/>
  <c r="AE228" i="22"/>
  <c r="AE229" i="22"/>
  <c r="AE230" i="22"/>
  <c r="AE231" i="22"/>
  <c r="AE232" i="22"/>
  <c r="AE233" i="22"/>
  <c r="AE234" i="22"/>
  <c r="AE235" i="22"/>
  <c r="AE236" i="22"/>
  <c r="AE237" i="22"/>
  <c r="AE238" i="22"/>
  <c r="AE219" i="22"/>
  <c r="AD220" i="22"/>
  <c r="AD221" i="22"/>
  <c r="AD222" i="22"/>
  <c r="AD223" i="22"/>
  <c r="AD224" i="22"/>
  <c r="AD225" i="22"/>
  <c r="AD226" i="22"/>
  <c r="AD227" i="22"/>
  <c r="AD228" i="22"/>
  <c r="AD229" i="22"/>
  <c r="AD230" i="22"/>
  <c r="AD231" i="22"/>
  <c r="AD232" i="22"/>
  <c r="AD233" i="22"/>
  <c r="AD234" i="22"/>
  <c r="AD235" i="22"/>
  <c r="AD236" i="22"/>
  <c r="AD237" i="22"/>
  <c r="AD238" i="22"/>
  <c r="AD219" i="22"/>
  <c r="Z220" i="22"/>
  <c r="Z221" i="22"/>
  <c r="Z222" i="22"/>
  <c r="Z223" i="22"/>
  <c r="Z224" i="22"/>
  <c r="Z225" i="22"/>
  <c r="Z226" i="22"/>
  <c r="Z227" i="22"/>
  <c r="Z228" i="22"/>
  <c r="Z229" i="22"/>
  <c r="Z230" i="22"/>
  <c r="Z231" i="22"/>
  <c r="Z232" i="22"/>
  <c r="Z233" i="22"/>
  <c r="Z234" i="22"/>
  <c r="Z235" i="22"/>
  <c r="Z236" i="22"/>
  <c r="Z237" i="22"/>
  <c r="Z238" i="22"/>
  <c r="Z219" i="22"/>
  <c r="Y220" i="22"/>
  <c r="Y221" i="22"/>
  <c r="Y222" i="22"/>
  <c r="Y223" i="22"/>
  <c r="Y224" i="22"/>
  <c r="Y225" i="22"/>
  <c r="Y226" i="22"/>
  <c r="Y227" i="22"/>
  <c r="Y228" i="22"/>
  <c r="Y229" i="22"/>
  <c r="Y230" i="22"/>
  <c r="Y231" i="22"/>
  <c r="Y232" i="22"/>
  <c r="Y233" i="22"/>
  <c r="Y234" i="22"/>
  <c r="Y235" i="22"/>
  <c r="Y236" i="22"/>
  <c r="Y237" i="22"/>
  <c r="Y238" i="22"/>
  <c r="Y219" i="22"/>
  <c r="U220" i="22"/>
  <c r="U221" i="22"/>
  <c r="U222" i="22"/>
  <c r="U223" i="22"/>
  <c r="U224" i="22"/>
  <c r="U225" i="22"/>
  <c r="U226" i="22"/>
  <c r="U227" i="22"/>
  <c r="U228" i="22"/>
  <c r="U229" i="22"/>
  <c r="U230" i="22"/>
  <c r="U231" i="22"/>
  <c r="U232" i="22"/>
  <c r="U233" i="22"/>
  <c r="U234" i="22"/>
  <c r="U235" i="22"/>
  <c r="U236" i="22"/>
  <c r="U237" i="22"/>
  <c r="U238" i="22"/>
  <c r="U219" i="22"/>
  <c r="T220" i="22"/>
  <c r="T221" i="22"/>
  <c r="T222" i="22"/>
  <c r="T223" i="22"/>
  <c r="T224" i="22"/>
  <c r="T225" i="22"/>
  <c r="T226" i="22"/>
  <c r="T227" i="22"/>
  <c r="T228" i="22"/>
  <c r="T229" i="22"/>
  <c r="T230" i="22"/>
  <c r="T231" i="22"/>
  <c r="T232" i="22"/>
  <c r="T233" i="22"/>
  <c r="T234" i="22"/>
  <c r="T235" i="22"/>
  <c r="T236" i="22"/>
  <c r="T237" i="22"/>
  <c r="T238" i="22"/>
  <c r="T219" i="22"/>
  <c r="P220" i="22"/>
  <c r="P221" i="22"/>
  <c r="P222" i="22"/>
  <c r="P223" i="22"/>
  <c r="P224" i="22"/>
  <c r="P225" i="22"/>
  <c r="P226" i="22"/>
  <c r="P227" i="22"/>
  <c r="P228" i="22"/>
  <c r="P229" i="22"/>
  <c r="P230" i="22"/>
  <c r="P231" i="22"/>
  <c r="P232" i="22"/>
  <c r="P233" i="22"/>
  <c r="P234" i="22"/>
  <c r="P235" i="22"/>
  <c r="P236" i="22"/>
  <c r="P237" i="22"/>
  <c r="P238" i="22"/>
  <c r="P219" i="22"/>
  <c r="O220" i="22"/>
  <c r="O221" i="22"/>
  <c r="O222" i="22"/>
  <c r="O223" i="22"/>
  <c r="O224" i="22"/>
  <c r="O225" i="22"/>
  <c r="O226" i="22"/>
  <c r="O227" i="22"/>
  <c r="O228" i="22"/>
  <c r="O229" i="22"/>
  <c r="O230" i="22"/>
  <c r="O231" i="22"/>
  <c r="O232" i="22"/>
  <c r="O233" i="22"/>
  <c r="O234" i="22"/>
  <c r="O235" i="22"/>
  <c r="O236" i="22"/>
  <c r="O237" i="22"/>
  <c r="O238" i="22"/>
  <c r="O219" i="22"/>
  <c r="K220" i="22"/>
  <c r="K221" i="22"/>
  <c r="K222" i="22"/>
  <c r="K223" i="22"/>
  <c r="K224" i="22"/>
  <c r="K225" i="22"/>
  <c r="K226" i="22"/>
  <c r="K227" i="22"/>
  <c r="K228" i="22"/>
  <c r="K229" i="22"/>
  <c r="K230" i="22"/>
  <c r="K231" i="22"/>
  <c r="K232" i="22"/>
  <c r="K233" i="22"/>
  <c r="K234" i="22"/>
  <c r="K235" i="22"/>
  <c r="K236" i="22"/>
  <c r="K237" i="22"/>
  <c r="K238" i="22"/>
  <c r="K219" i="22"/>
  <c r="J220" i="22"/>
  <c r="J221" i="22"/>
  <c r="J222" i="22"/>
  <c r="J223" i="22"/>
  <c r="J224" i="22"/>
  <c r="J225" i="22"/>
  <c r="J226" i="22"/>
  <c r="J227" i="22"/>
  <c r="J228" i="22"/>
  <c r="J229" i="22"/>
  <c r="J230" i="22"/>
  <c r="J231" i="22"/>
  <c r="J232" i="22"/>
  <c r="J233" i="22"/>
  <c r="J234" i="22"/>
  <c r="J235" i="22"/>
  <c r="J236" i="22"/>
  <c r="J237" i="22"/>
  <c r="J238" i="22"/>
  <c r="J219" i="22"/>
  <c r="F220" i="22"/>
  <c r="F221" i="22"/>
  <c r="F222" i="22"/>
  <c r="F223" i="22"/>
  <c r="F224" i="22"/>
  <c r="F225" i="22"/>
  <c r="F226" i="22"/>
  <c r="F227" i="22"/>
  <c r="F228" i="22"/>
  <c r="F229" i="22"/>
  <c r="F230" i="22"/>
  <c r="F231" i="22"/>
  <c r="F232" i="22"/>
  <c r="F233" i="22"/>
  <c r="F234" i="22"/>
  <c r="F235" i="22"/>
  <c r="F236" i="22"/>
  <c r="F237" i="22"/>
  <c r="F238" i="22"/>
  <c r="F219" i="22"/>
  <c r="E220" i="22"/>
  <c r="E221" i="22"/>
  <c r="E222" i="22"/>
  <c r="E223" i="22"/>
  <c r="E224" i="22"/>
  <c r="E225" i="22"/>
  <c r="E226" i="22"/>
  <c r="E227" i="22"/>
  <c r="E228" i="22"/>
  <c r="E229" i="22"/>
  <c r="E230" i="22"/>
  <c r="E231" i="22"/>
  <c r="E232" i="22"/>
  <c r="E233" i="22"/>
  <c r="E234" i="22"/>
  <c r="E235" i="22"/>
  <c r="E236" i="22"/>
  <c r="E237" i="22"/>
  <c r="E238" i="22"/>
  <c r="E219" i="22"/>
  <c r="E94" i="22"/>
  <c r="E95" i="22"/>
  <c r="E96" i="22"/>
  <c r="E97" i="22"/>
  <c r="E98" i="22"/>
  <c r="E99" i="22"/>
  <c r="E100" i="22"/>
  <c r="E101" i="22"/>
  <c r="E102" i="22"/>
  <c r="E103" i="22"/>
  <c r="E104" i="22"/>
  <c r="E105" i="22"/>
  <c r="E106" i="22"/>
  <c r="E107" i="22"/>
  <c r="E108" i="22"/>
  <c r="E109" i="22"/>
  <c r="E110" i="22"/>
  <c r="E111" i="22"/>
  <c r="E112" i="22"/>
  <c r="E93" i="22"/>
  <c r="AJ52" i="22"/>
  <c r="AJ53" i="22"/>
  <c r="AJ54" i="22"/>
  <c r="AJ55" i="22"/>
  <c r="AJ56" i="22"/>
  <c r="AJ57" i="22"/>
  <c r="AJ58" i="22"/>
  <c r="AJ59" i="22"/>
  <c r="AJ60" i="22"/>
  <c r="AJ61" i="22"/>
  <c r="AJ62" i="22"/>
  <c r="AJ63" i="22"/>
  <c r="AJ64" i="22"/>
  <c r="AJ65" i="22"/>
  <c r="AJ66" i="22"/>
  <c r="AJ67" i="22"/>
  <c r="AJ68" i="22"/>
  <c r="AJ69" i="22"/>
  <c r="AJ70" i="22"/>
  <c r="AJ51" i="22"/>
  <c r="AI52" i="22"/>
  <c r="AI53" i="22"/>
  <c r="AI54" i="22"/>
  <c r="AI55" i="22"/>
  <c r="AI56" i="22"/>
  <c r="AI57" i="22"/>
  <c r="AI58" i="22"/>
  <c r="AI59" i="22"/>
  <c r="AI60" i="22"/>
  <c r="AI61" i="22"/>
  <c r="AI62" i="22"/>
  <c r="AI63" i="22"/>
  <c r="AI64" i="22"/>
  <c r="AI65" i="22"/>
  <c r="AI66" i="22"/>
  <c r="AI67" i="22"/>
  <c r="AI68" i="22"/>
  <c r="AI69" i="22"/>
  <c r="AI70" i="22"/>
  <c r="AI51" i="22"/>
  <c r="AE52" i="22"/>
  <c r="AE53" i="22"/>
  <c r="AE54" i="22"/>
  <c r="AE55" i="22"/>
  <c r="AE56" i="22"/>
  <c r="AE57" i="22"/>
  <c r="AE58" i="22"/>
  <c r="AE59" i="22"/>
  <c r="AE60" i="22"/>
  <c r="AE61" i="22"/>
  <c r="AE62" i="22"/>
  <c r="AE63" i="22"/>
  <c r="AE64" i="22"/>
  <c r="AE65" i="22"/>
  <c r="AE66" i="22"/>
  <c r="AE67" i="22"/>
  <c r="AE68" i="22"/>
  <c r="AE69" i="22"/>
  <c r="AE70" i="22"/>
  <c r="AE51" i="22"/>
  <c r="AD52" i="22"/>
  <c r="AD53" i="22"/>
  <c r="AD54" i="22"/>
  <c r="AD55" i="22"/>
  <c r="AD56" i="22"/>
  <c r="AD57" i="22"/>
  <c r="AD58" i="22"/>
  <c r="AD59" i="22"/>
  <c r="AD60" i="22"/>
  <c r="AD61" i="22"/>
  <c r="AD62" i="22"/>
  <c r="AD63" i="22"/>
  <c r="AD64" i="22"/>
  <c r="AD65" i="22"/>
  <c r="AD66" i="22"/>
  <c r="AD67" i="22"/>
  <c r="AD68" i="22"/>
  <c r="AD69" i="22"/>
  <c r="AD70" i="22"/>
  <c r="AD51" i="22"/>
  <c r="Z52" i="22"/>
  <c r="Z53" i="22"/>
  <c r="Z54" i="22"/>
  <c r="Z55" i="22"/>
  <c r="Z56" i="22"/>
  <c r="Z57" i="22"/>
  <c r="Z58" i="22"/>
  <c r="Z59" i="22"/>
  <c r="Z60" i="22"/>
  <c r="Z61" i="22"/>
  <c r="Z62" i="22"/>
  <c r="Z63" i="22"/>
  <c r="Z64" i="22"/>
  <c r="Z65" i="22"/>
  <c r="Z66" i="22"/>
  <c r="Z67" i="22"/>
  <c r="Z68" i="22"/>
  <c r="Z69" i="22"/>
  <c r="Z70" i="22"/>
  <c r="Z51" i="22"/>
  <c r="Y52" i="22"/>
  <c r="Y53" i="22"/>
  <c r="Y54" i="22"/>
  <c r="Y55" i="22"/>
  <c r="Y56" i="22"/>
  <c r="Y57" i="22"/>
  <c r="Y58" i="22"/>
  <c r="Y59" i="22"/>
  <c r="Y60" i="22"/>
  <c r="Y61" i="22"/>
  <c r="Y62" i="22"/>
  <c r="Y63" i="22"/>
  <c r="Y64" i="22"/>
  <c r="Y65" i="22"/>
  <c r="Y66" i="22"/>
  <c r="Y67" i="22"/>
  <c r="Y68" i="22"/>
  <c r="Y69" i="22"/>
  <c r="Y70" i="22"/>
  <c r="Y51" i="22"/>
  <c r="U52" i="22"/>
  <c r="U53" i="22"/>
  <c r="U54" i="22"/>
  <c r="U55" i="22"/>
  <c r="U56" i="22"/>
  <c r="U57" i="22"/>
  <c r="U58" i="22"/>
  <c r="U59" i="22"/>
  <c r="U60" i="22"/>
  <c r="U61" i="22"/>
  <c r="U62" i="22"/>
  <c r="U63" i="22"/>
  <c r="U64" i="22"/>
  <c r="U65" i="22"/>
  <c r="U66" i="22"/>
  <c r="U67" i="22"/>
  <c r="U68" i="22"/>
  <c r="U69" i="22"/>
  <c r="U70" i="22"/>
  <c r="U51" i="22"/>
  <c r="T52" i="22"/>
  <c r="T53" i="22"/>
  <c r="T54" i="22"/>
  <c r="T55" i="22"/>
  <c r="T56" i="22"/>
  <c r="T57" i="22"/>
  <c r="T58" i="22"/>
  <c r="T59" i="22"/>
  <c r="T60" i="22"/>
  <c r="T61" i="22"/>
  <c r="T62" i="22"/>
  <c r="T63" i="22"/>
  <c r="T64" i="22"/>
  <c r="T65" i="22"/>
  <c r="T66" i="22"/>
  <c r="T67" i="22"/>
  <c r="T68" i="22"/>
  <c r="T69" i="22"/>
  <c r="T70" i="22"/>
  <c r="T51" i="22"/>
  <c r="K52" i="22"/>
  <c r="K53" i="22"/>
  <c r="K54" i="22"/>
  <c r="K55" i="22"/>
  <c r="K56" i="22"/>
  <c r="K57" i="22"/>
  <c r="K58" i="22"/>
  <c r="K59" i="22"/>
  <c r="K60" i="22"/>
  <c r="K61" i="22"/>
  <c r="K62" i="22"/>
  <c r="K63" i="22"/>
  <c r="K64" i="22"/>
  <c r="K65" i="22"/>
  <c r="K66" i="22"/>
  <c r="K67" i="22"/>
  <c r="K68" i="22"/>
  <c r="K69" i="22"/>
  <c r="K70" i="22"/>
  <c r="K51" i="22"/>
  <c r="J52" i="22"/>
  <c r="J53" i="22"/>
  <c r="J54" i="22"/>
  <c r="J55" i="22"/>
  <c r="J56" i="22"/>
  <c r="J57" i="22"/>
  <c r="J58" i="22"/>
  <c r="J59" i="22"/>
  <c r="J60" i="22"/>
  <c r="J61" i="22"/>
  <c r="J62" i="22"/>
  <c r="J63" i="22"/>
  <c r="J64" i="22"/>
  <c r="J65" i="22"/>
  <c r="J66" i="22"/>
  <c r="J67" i="22"/>
  <c r="J68" i="22"/>
  <c r="J69" i="22"/>
  <c r="J70" i="22"/>
  <c r="J51" i="22"/>
  <c r="P52" i="22"/>
  <c r="P53" i="22"/>
  <c r="P54" i="22"/>
  <c r="P55" i="22"/>
  <c r="P56" i="22"/>
  <c r="P57" i="22"/>
  <c r="P58" i="22"/>
  <c r="P59" i="22"/>
  <c r="P60" i="22"/>
  <c r="P61" i="22"/>
  <c r="P62" i="22"/>
  <c r="P63" i="22"/>
  <c r="P64" i="22"/>
  <c r="P65" i="22"/>
  <c r="P66" i="22"/>
  <c r="P67" i="22"/>
  <c r="P68" i="22"/>
  <c r="P69" i="22"/>
  <c r="P70" i="22"/>
  <c r="P51" i="22"/>
  <c r="O52" i="22"/>
  <c r="O53" i="22"/>
  <c r="O54" i="22"/>
  <c r="O55" i="22"/>
  <c r="O56" i="22"/>
  <c r="O57" i="22"/>
  <c r="O58" i="22"/>
  <c r="O59" i="22"/>
  <c r="O60" i="22"/>
  <c r="O61" i="22"/>
  <c r="O62" i="22"/>
  <c r="O63" i="22"/>
  <c r="O64" i="22"/>
  <c r="O65" i="22"/>
  <c r="O66" i="22"/>
  <c r="O67" i="22"/>
  <c r="O68" i="22"/>
  <c r="O69" i="22"/>
  <c r="O70" i="22"/>
  <c r="O51" i="22"/>
  <c r="F52" i="22"/>
  <c r="F53" i="22"/>
  <c r="F54" i="22"/>
  <c r="F55" i="22"/>
  <c r="F56" i="22"/>
  <c r="F57" i="22"/>
  <c r="F58" i="22"/>
  <c r="F59" i="22"/>
  <c r="F60" i="22"/>
  <c r="F61" i="22"/>
  <c r="F62" i="22"/>
  <c r="F63" i="22"/>
  <c r="F64" i="22"/>
  <c r="F65" i="22"/>
  <c r="F66" i="22"/>
  <c r="F67" i="22"/>
  <c r="F68" i="22"/>
  <c r="F69" i="22"/>
  <c r="F70" i="22"/>
  <c r="F51" i="22"/>
  <c r="E52" i="22"/>
  <c r="E53" i="22"/>
  <c r="E54" i="22"/>
  <c r="E55" i="22"/>
  <c r="E56" i="22"/>
  <c r="E57" i="22"/>
  <c r="E58" i="22"/>
  <c r="E59" i="22"/>
  <c r="E60" i="22"/>
  <c r="E61" i="22"/>
  <c r="E62" i="22"/>
  <c r="E63" i="22"/>
  <c r="E64" i="22"/>
  <c r="E65" i="22"/>
  <c r="E66" i="22"/>
  <c r="E67" i="22"/>
  <c r="E68" i="22"/>
  <c r="E69" i="22"/>
  <c r="E70" i="22"/>
  <c r="E51" i="22"/>
  <c r="Y41" i="3" l="1"/>
  <c r="Y42" i="3"/>
  <c r="Y43" i="3"/>
  <c r="Y44" i="3"/>
  <c r="Y45" i="3"/>
  <c r="Y46" i="3"/>
  <c r="Y47" i="3"/>
  <c r="Y48" i="3"/>
  <c r="Y49" i="3"/>
  <c r="Y50" i="3"/>
  <c r="Y51" i="3"/>
  <c r="Y40" i="3"/>
  <c r="W41" i="3"/>
  <c r="W42" i="3"/>
  <c r="W43" i="3"/>
  <c r="W44" i="3"/>
  <c r="W45" i="3"/>
  <c r="W46" i="3"/>
  <c r="W47" i="3"/>
  <c r="W48" i="3"/>
  <c r="W49" i="3"/>
  <c r="W50" i="3"/>
  <c r="W51" i="3"/>
  <c r="W40" i="3"/>
  <c r="U41" i="3"/>
  <c r="U42" i="3"/>
  <c r="U43" i="3"/>
  <c r="U44" i="3"/>
  <c r="U45" i="3"/>
  <c r="U46" i="3"/>
  <c r="U47" i="3"/>
  <c r="U48" i="3"/>
  <c r="U49" i="3"/>
  <c r="U50" i="3"/>
  <c r="U51" i="3"/>
  <c r="U40" i="3"/>
  <c r="S41" i="3"/>
  <c r="S42" i="3"/>
  <c r="S43" i="3"/>
  <c r="S44" i="3"/>
  <c r="S45" i="3"/>
  <c r="S46" i="3"/>
  <c r="S47" i="3"/>
  <c r="S48" i="3"/>
  <c r="S49" i="3"/>
  <c r="S50" i="3"/>
  <c r="S51" i="3"/>
  <c r="S40" i="3"/>
  <c r="Q41" i="3"/>
  <c r="Q42" i="3"/>
  <c r="Q43" i="3"/>
  <c r="Q44" i="3"/>
  <c r="Q45" i="3"/>
  <c r="Q46" i="3"/>
  <c r="Q47" i="3"/>
  <c r="Q48" i="3"/>
  <c r="Q49" i="3"/>
  <c r="Q50" i="3"/>
  <c r="Q51" i="3"/>
  <c r="Q40" i="3"/>
  <c r="O40" i="3"/>
  <c r="U25" i="3" l="1"/>
  <c r="U26" i="3"/>
  <c r="U27" i="3"/>
  <c r="U28" i="3"/>
  <c r="U29" i="3"/>
  <c r="U30" i="3"/>
  <c r="U31" i="3"/>
  <c r="U32" i="3"/>
  <c r="U33" i="3"/>
  <c r="U34" i="3"/>
  <c r="U35" i="3"/>
  <c r="U24" i="3"/>
  <c r="Q25" i="3"/>
  <c r="Q26" i="3"/>
  <c r="Q27" i="3"/>
  <c r="Q28" i="3"/>
  <c r="Q29" i="3"/>
  <c r="Q30" i="3"/>
  <c r="Q31" i="3"/>
  <c r="Q32" i="3"/>
  <c r="Q33" i="3"/>
  <c r="Q34" i="3"/>
  <c r="Q35" i="3"/>
  <c r="Q24" i="3"/>
  <c r="M25" i="3"/>
  <c r="M26" i="3"/>
  <c r="M27" i="3"/>
  <c r="M28" i="3"/>
  <c r="M29" i="3"/>
  <c r="M30" i="3"/>
  <c r="M31" i="3"/>
  <c r="M32" i="3"/>
  <c r="M33" i="3"/>
  <c r="M34" i="3"/>
  <c r="M35" i="3"/>
  <c r="M24" i="3"/>
  <c r="I25" i="3"/>
  <c r="I26" i="3"/>
  <c r="I27" i="3"/>
  <c r="I28" i="3"/>
  <c r="I29" i="3"/>
  <c r="I30" i="3"/>
  <c r="I31" i="3"/>
  <c r="I32" i="3"/>
  <c r="I33" i="3"/>
  <c r="I34" i="3"/>
  <c r="I35" i="3"/>
  <c r="I24" i="3"/>
  <c r="E25" i="3"/>
  <c r="E26" i="3"/>
  <c r="E27" i="3"/>
  <c r="E28" i="3"/>
  <c r="E29" i="3"/>
  <c r="E30" i="3"/>
  <c r="E31" i="3"/>
  <c r="E32" i="3"/>
  <c r="E33" i="3"/>
  <c r="E34" i="3"/>
  <c r="E35" i="3"/>
  <c r="E24" i="3"/>
  <c r="M54" i="2" l="1"/>
  <c r="M55" i="2"/>
  <c r="M56" i="2"/>
  <c r="M57" i="2"/>
  <c r="M58" i="2"/>
  <c r="M59" i="2"/>
  <c r="M60" i="2"/>
  <c r="M61" i="2"/>
  <c r="M62" i="2"/>
  <c r="M63" i="2"/>
  <c r="M64" i="2"/>
  <c r="M65" i="2"/>
  <c r="M66" i="2"/>
  <c r="M67" i="2"/>
  <c r="M68" i="2"/>
  <c r="M69" i="2"/>
  <c r="M70" i="2"/>
  <c r="M53" i="2"/>
  <c r="L54" i="2"/>
  <c r="L55" i="2"/>
  <c r="L56" i="2"/>
  <c r="L57" i="2"/>
  <c r="L58" i="2"/>
  <c r="L59" i="2"/>
  <c r="L60" i="2"/>
  <c r="L61" i="2"/>
  <c r="L62" i="2"/>
  <c r="L63" i="2"/>
  <c r="L64" i="2"/>
  <c r="L65" i="2"/>
  <c r="L66" i="2"/>
  <c r="L67" i="2"/>
  <c r="L68" i="2"/>
  <c r="L69" i="2"/>
  <c r="L70" i="2"/>
  <c r="K54" i="2"/>
  <c r="K55" i="2"/>
  <c r="K56" i="2"/>
  <c r="K57" i="2"/>
  <c r="K58" i="2"/>
  <c r="K59" i="2"/>
  <c r="K60" i="2"/>
  <c r="K61" i="2"/>
  <c r="K62" i="2"/>
  <c r="K63" i="2"/>
  <c r="K64" i="2"/>
  <c r="K65" i="2"/>
  <c r="K67" i="2"/>
  <c r="K68" i="2"/>
  <c r="K69" i="2"/>
  <c r="K70" i="2"/>
  <c r="K71" i="2"/>
  <c r="I54" i="2"/>
  <c r="I55" i="2"/>
  <c r="I56" i="2"/>
  <c r="I57" i="2"/>
  <c r="I58" i="2"/>
  <c r="I59" i="2"/>
  <c r="I60" i="2"/>
  <c r="I61" i="2"/>
  <c r="I62" i="2"/>
  <c r="I63" i="2"/>
  <c r="I64" i="2"/>
  <c r="I65" i="2"/>
  <c r="I66" i="2"/>
  <c r="I67" i="2"/>
  <c r="I68" i="2"/>
  <c r="I69" i="2"/>
  <c r="I70" i="2"/>
  <c r="I71" i="2"/>
  <c r="G54" i="2"/>
  <c r="G55" i="2"/>
  <c r="G56" i="2"/>
  <c r="G57" i="2"/>
  <c r="G58" i="2"/>
  <c r="G59" i="2"/>
  <c r="G60" i="2"/>
  <c r="G61" i="2"/>
  <c r="G62" i="2"/>
  <c r="G63" i="2"/>
  <c r="G64" i="2"/>
  <c r="G65" i="2"/>
  <c r="G66" i="2"/>
  <c r="G67" i="2"/>
  <c r="G68" i="2"/>
  <c r="G69" i="2"/>
  <c r="G70" i="2"/>
  <c r="G71" i="2"/>
  <c r="F54" i="2"/>
  <c r="F55" i="2"/>
  <c r="F56" i="2"/>
  <c r="F57" i="2"/>
  <c r="F58" i="2"/>
  <c r="F59" i="2"/>
  <c r="F60" i="2"/>
  <c r="F61" i="2"/>
  <c r="F62" i="2"/>
  <c r="F63" i="2"/>
  <c r="F64" i="2"/>
  <c r="F65" i="2"/>
  <c r="F66" i="2"/>
  <c r="F67" i="2"/>
  <c r="F68" i="2"/>
  <c r="F69" i="2"/>
  <c r="F70" i="2"/>
  <c r="F71" i="2"/>
  <c r="E54" i="2"/>
  <c r="E55" i="2"/>
  <c r="E56" i="2"/>
  <c r="E57" i="2"/>
  <c r="E58" i="2"/>
  <c r="E59" i="2"/>
  <c r="E60" i="2"/>
  <c r="E61" i="2"/>
  <c r="E62" i="2"/>
  <c r="E63" i="2"/>
  <c r="E64" i="2"/>
  <c r="E65" i="2"/>
  <c r="E66" i="2"/>
  <c r="E67" i="2"/>
  <c r="E68" i="2"/>
  <c r="E69" i="2"/>
  <c r="E70" i="2"/>
  <c r="E71" i="2"/>
  <c r="D54" i="2"/>
  <c r="D55" i="2"/>
  <c r="D56" i="2"/>
  <c r="D57" i="2"/>
  <c r="D58" i="2"/>
  <c r="D59" i="2"/>
  <c r="D60" i="2"/>
  <c r="D61" i="2"/>
  <c r="D62" i="2"/>
  <c r="D63" i="2"/>
  <c r="D64" i="2"/>
  <c r="D65" i="2"/>
  <c r="D66" i="2"/>
  <c r="D67" i="2"/>
  <c r="D68" i="2"/>
  <c r="D69" i="2"/>
  <c r="D70" i="2"/>
  <c r="D71" i="2"/>
  <c r="C54" i="2"/>
  <c r="C55" i="2"/>
  <c r="C56" i="2"/>
  <c r="C57" i="2"/>
  <c r="C58" i="2"/>
  <c r="C59" i="2"/>
  <c r="C60" i="2"/>
  <c r="C61" i="2"/>
  <c r="C62" i="2"/>
  <c r="C63" i="2"/>
  <c r="C64" i="2"/>
  <c r="C65" i="2"/>
  <c r="C66" i="2"/>
  <c r="C67" i="2"/>
  <c r="C68" i="2"/>
  <c r="C69" i="2"/>
  <c r="C70" i="2"/>
  <c r="C71" i="2"/>
  <c r="B54" i="2"/>
  <c r="B55" i="2"/>
  <c r="B56" i="2"/>
  <c r="B57" i="2"/>
  <c r="B58" i="2"/>
  <c r="B59" i="2"/>
  <c r="B60" i="2"/>
  <c r="B61" i="2"/>
  <c r="B62" i="2"/>
  <c r="B63" i="2"/>
  <c r="B64" i="2"/>
  <c r="B65" i="2"/>
  <c r="B66" i="2"/>
  <c r="B67" i="2"/>
  <c r="B68" i="2"/>
  <c r="B69" i="2"/>
  <c r="B70" i="2"/>
  <c r="B71" i="2"/>
  <c r="B53" i="2"/>
  <c r="F30" i="2" l="1"/>
  <c r="F31" i="2"/>
  <c r="F32" i="2"/>
  <c r="F33" i="2"/>
  <c r="F34" i="2"/>
  <c r="F35" i="2"/>
  <c r="F36" i="2"/>
  <c r="F37" i="2"/>
  <c r="F38" i="2"/>
  <c r="F39" i="2"/>
  <c r="F40" i="2"/>
  <c r="F41" i="2"/>
  <c r="F42" i="2"/>
  <c r="F43" i="2"/>
  <c r="F44" i="2"/>
  <c r="F45" i="2"/>
  <c r="F46" i="2"/>
  <c r="F47" i="2"/>
  <c r="F48" i="2"/>
  <c r="Y31" i="2"/>
  <c r="Y32" i="2"/>
  <c r="Y33" i="2"/>
  <c r="Y34" i="2"/>
  <c r="Y35" i="2"/>
  <c r="Y36" i="2"/>
  <c r="Y37" i="2"/>
  <c r="Y38" i="2"/>
  <c r="Y39" i="2"/>
  <c r="Y40" i="2"/>
  <c r="Y41" i="2"/>
  <c r="Y42" i="2"/>
  <c r="Y43" i="2"/>
  <c r="Y44" i="2"/>
  <c r="Y45" i="2"/>
  <c r="Y46" i="2"/>
  <c r="Y47" i="2"/>
  <c r="Y48" i="2"/>
  <c r="AC4" i="2"/>
  <c r="U31" i="2"/>
  <c r="U32" i="2"/>
  <c r="U33" i="2"/>
  <c r="U34" i="2"/>
  <c r="U35" i="2"/>
  <c r="U36" i="2"/>
  <c r="U37" i="2"/>
  <c r="U38" i="2"/>
  <c r="U39" i="2"/>
  <c r="U40" i="2"/>
  <c r="U41" i="2"/>
  <c r="U42" i="2"/>
  <c r="U43" i="2"/>
  <c r="U44" i="2"/>
  <c r="U45" i="2"/>
  <c r="U46" i="2"/>
  <c r="U47" i="2"/>
  <c r="U48" i="2"/>
  <c r="Q31" i="2"/>
  <c r="Q32" i="2"/>
  <c r="Q33" i="2"/>
  <c r="Q34" i="2"/>
  <c r="Q35" i="2"/>
  <c r="Q36" i="2"/>
  <c r="Q37" i="2"/>
  <c r="Q38" i="2"/>
  <c r="Q39" i="2"/>
  <c r="Q40" i="2"/>
  <c r="Q41" i="2"/>
  <c r="Q42" i="2"/>
  <c r="Q44" i="2"/>
  <c r="Q45" i="2"/>
  <c r="Q46" i="2"/>
  <c r="Q47" i="2"/>
  <c r="Q48" i="2"/>
  <c r="M31" i="2"/>
  <c r="M32" i="2"/>
  <c r="M33" i="2"/>
  <c r="M34" i="2"/>
  <c r="M35" i="2"/>
  <c r="M36" i="2"/>
  <c r="M37" i="2"/>
  <c r="M38" i="2"/>
  <c r="M39" i="2"/>
  <c r="M40" i="2"/>
  <c r="M41" i="2"/>
  <c r="M42" i="2"/>
  <c r="M43" i="2"/>
  <c r="M44" i="2"/>
  <c r="M45" i="2"/>
  <c r="M46" i="2"/>
  <c r="M47" i="2"/>
  <c r="M48" i="2"/>
  <c r="I31" i="2"/>
  <c r="I32" i="2"/>
  <c r="I33" i="2"/>
  <c r="I34" i="2"/>
  <c r="I35" i="2"/>
  <c r="I36" i="2"/>
  <c r="I37" i="2"/>
  <c r="I38" i="2"/>
  <c r="I39" i="2"/>
  <c r="I40" i="2"/>
  <c r="I41" i="2"/>
  <c r="I42" i="2"/>
  <c r="I43" i="2"/>
  <c r="I44" i="2"/>
  <c r="I45" i="2"/>
  <c r="I46" i="2"/>
  <c r="I47" i="2"/>
  <c r="I48" i="2"/>
  <c r="E31" i="2"/>
  <c r="E32" i="2"/>
  <c r="E33" i="2"/>
  <c r="E34" i="2"/>
  <c r="E35" i="2"/>
  <c r="E36" i="2"/>
  <c r="E37" i="2"/>
  <c r="E38" i="2"/>
  <c r="E39" i="2"/>
  <c r="E40" i="2"/>
  <c r="E41" i="2"/>
  <c r="E42" i="2"/>
  <c r="E43" i="2"/>
  <c r="E44" i="2"/>
  <c r="E45" i="2"/>
  <c r="E46" i="2"/>
  <c r="E47" i="2"/>
  <c r="E48" i="2"/>
  <c r="E4" i="2"/>
  <c r="I4" i="2"/>
  <c r="E53" i="2" s="1"/>
  <c r="M4" i="2"/>
  <c r="G53" i="2" s="1"/>
  <c r="Q4" i="2"/>
  <c r="I53" i="2" s="1"/>
  <c r="U4" i="2"/>
  <c r="AG4" i="2"/>
  <c r="G30" i="7"/>
  <c r="G31" i="7"/>
  <c r="G32" i="7"/>
  <c r="G33" i="7"/>
  <c r="G34" i="7"/>
  <c r="G35" i="7"/>
  <c r="G36" i="7"/>
  <c r="G37" i="7"/>
  <c r="G38" i="7"/>
  <c r="G39" i="7"/>
  <c r="G29" i="7"/>
  <c r="G6" i="7"/>
  <c r="G7" i="7"/>
  <c r="G8" i="7"/>
  <c r="G9" i="7"/>
  <c r="G10" i="7"/>
  <c r="G11" i="7"/>
  <c r="G12" i="7"/>
  <c r="G13" i="7"/>
  <c r="G14" i="7"/>
  <c r="G15" i="7"/>
  <c r="G16" i="7"/>
  <c r="G17" i="7"/>
  <c r="G18" i="7"/>
  <c r="G19" i="7"/>
  <c r="G20" i="7"/>
  <c r="G21" i="7"/>
  <c r="G22" i="7"/>
  <c r="G23" i="7"/>
  <c r="G5" i="7"/>
  <c r="Q30" i="2" l="1"/>
  <c r="K53" i="2"/>
  <c r="U30" i="2"/>
  <c r="C53" i="2"/>
  <c r="Q43" i="2"/>
  <c r="K66" i="2"/>
  <c r="I30" i="2"/>
  <c r="M30" i="2"/>
  <c r="E30" i="2"/>
  <c r="Y30" i="2"/>
  <c r="C13" i="19"/>
  <c r="K127" i="19" l="1"/>
  <c r="K128" i="19"/>
  <c r="K129" i="19"/>
  <c r="K130" i="19"/>
  <c r="K131" i="19"/>
  <c r="K126" i="19"/>
  <c r="J127" i="19"/>
  <c r="J128" i="19"/>
  <c r="J129" i="19"/>
  <c r="J130" i="19"/>
  <c r="J131" i="19"/>
  <c r="J126" i="19"/>
  <c r="I127" i="19"/>
  <c r="I128" i="19"/>
  <c r="I129" i="19"/>
  <c r="I130" i="19"/>
  <c r="I131" i="19"/>
  <c r="I126" i="19"/>
  <c r="H127" i="19"/>
  <c r="H128" i="19"/>
  <c r="H129" i="19"/>
  <c r="H130" i="19"/>
  <c r="H131" i="19"/>
  <c r="H126" i="19"/>
  <c r="K118" i="19"/>
  <c r="K119" i="19"/>
  <c r="K120" i="19"/>
  <c r="K121" i="19"/>
  <c r="K122" i="19"/>
  <c r="K117" i="19"/>
  <c r="J118" i="19"/>
  <c r="J119" i="19"/>
  <c r="J120" i="19"/>
  <c r="J121" i="19"/>
  <c r="J122" i="19"/>
  <c r="J117" i="19"/>
  <c r="I118" i="19"/>
  <c r="I119" i="19"/>
  <c r="I120" i="19"/>
  <c r="I121" i="19"/>
  <c r="I122" i="19"/>
  <c r="I117" i="19"/>
  <c r="H118" i="19"/>
  <c r="H119" i="19"/>
  <c r="H120" i="19"/>
  <c r="H121" i="19"/>
  <c r="H122" i="19"/>
  <c r="H117" i="19"/>
  <c r="K109" i="19"/>
  <c r="K110" i="19"/>
  <c r="K111" i="19"/>
  <c r="K112" i="19"/>
  <c r="K113" i="19"/>
  <c r="K108" i="19"/>
  <c r="J109" i="19"/>
  <c r="J110" i="19"/>
  <c r="J111" i="19"/>
  <c r="J112" i="19"/>
  <c r="J113" i="19"/>
  <c r="J108" i="19"/>
  <c r="I109" i="19"/>
  <c r="I110" i="19"/>
  <c r="I111" i="19"/>
  <c r="I112" i="19"/>
  <c r="I113" i="19"/>
  <c r="I108" i="19"/>
  <c r="H109" i="19"/>
  <c r="H110" i="19"/>
  <c r="H111" i="19"/>
  <c r="H112" i="19"/>
  <c r="H113" i="19"/>
  <c r="H108" i="19"/>
  <c r="K100" i="19"/>
  <c r="K101" i="19"/>
  <c r="K102" i="19"/>
  <c r="K103" i="19"/>
  <c r="K104" i="19"/>
  <c r="K99" i="19"/>
  <c r="J100" i="19"/>
  <c r="J101" i="19"/>
  <c r="J102" i="19"/>
  <c r="J103" i="19"/>
  <c r="J104" i="19"/>
  <c r="J99" i="19"/>
  <c r="I100" i="19"/>
  <c r="I101" i="19"/>
  <c r="I102" i="19"/>
  <c r="I103" i="19"/>
  <c r="I104" i="19"/>
  <c r="I99" i="19"/>
  <c r="H100" i="19"/>
  <c r="H101" i="19"/>
  <c r="H102" i="19"/>
  <c r="H103" i="19"/>
  <c r="H104" i="19"/>
  <c r="H99" i="19"/>
  <c r="K91" i="19"/>
  <c r="K92" i="19"/>
  <c r="K93" i="19"/>
  <c r="K94" i="19"/>
  <c r="K95" i="19"/>
  <c r="K90" i="19"/>
  <c r="J91" i="19"/>
  <c r="J92" i="19"/>
  <c r="J93" i="19"/>
  <c r="J94" i="19"/>
  <c r="J95" i="19"/>
  <c r="J90" i="19"/>
  <c r="I91" i="19"/>
  <c r="I92" i="19"/>
  <c r="I93" i="19"/>
  <c r="I94" i="19"/>
  <c r="I95" i="19"/>
  <c r="I90" i="19"/>
  <c r="H91" i="19"/>
  <c r="H92" i="19"/>
  <c r="H93" i="19"/>
  <c r="H94" i="19"/>
  <c r="H95" i="19"/>
  <c r="H90" i="19"/>
  <c r="K82" i="19"/>
  <c r="K83" i="19"/>
  <c r="K84" i="19"/>
  <c r="K85" i="19"/>
  <c r="K86" i="19"/>
  <c r="K81" i="19"/>
  <c r="J82" i="19"/>
  <c r="J83" i="19"/>
  <c r="J84" i="19"/>
  <c r="J85" i="19"/>
  <c r="J86" i="19"/>
  <c r="J81" i="19"/>
  <c r="I82" i="19"/>
  <c r="I83" i="19"/>
  <c r="I84" i="19"/>
  <c r="I85" i="19"/>
  <c r="I86" i="19"/>
  <c r="I81" i="19"/>
  <c r="H82" i="19"/>
  <c r="H83" i="19"/>
  <c r="H84" i="19"/>
  <c r="H85" i="19"/>
  <c r="H86" i="19"/>
  <c r="H81" i="19"/>
  <c r="K73" i="19"/>
  <c r="K74" i="19"/>
  <c r="K75" i="19"/>
  <c r="K76" i="19"/>
  <c r="K77" i="19"/>
  <c r="K72" i="19"/>
  <c r="J73" i="19"/>
  <c r="J74" i="19"/>
  <c r="J75" i="19"/>
  <c r="J76" i="19"/>
  <c r="J77" i="19"/>
  <c r="J72" i="19"/>
  <c r="I73" i="19"/>
  <c r="I74" i="19"/>
  <c r="I75" i="19"/>
  <c r="I76" i="19"/>
  <c r="I77" i="19"/>
  <c r="I72" i="19"/>
  <c r="H73" i="19"/>
  <c r="H74" i="19"/>
  <c r="H75" i="19"/>
  <c r="H76" i="19"/>
  <c r="H77" i="19"/>
  <c r="H72" i="19"/>
  <c r="K64" i="19"/>
  <c r="K65" i="19"/>
  <c r="K66" i="19"/>
  <c r="K67" i="19"/>
  <c r="K68" i="19"/>
  <c r="K63" i="19"/>
  <c r="J64" i="19"/>
  <c r="J65" i="19"/>
  <c r="J66" i="19"/>
  <c r="J67" i="19"/>
  <c r="J68" i="19"/>
  <c r="J63" i="19"/>
  <c r="I64" i="19"/>
  <c r="I65" i="19"/>
  <c r="I66" i="19"/>
  <c r="I67" i="19"/>
  <c r="I68" i="19"/>
  <c r="I63" i="19"/>
  <c r="H64" i="19"/>
  <c r="H65" i="19"/>
  <c r="H66" i="19"/>
  <c r="H67" i="19"/>
  <c r="H68" i="19"/>
  <c r="H63" i="19"/>
  <c r="K55" i="19"/>
  <c r="K56" i="19"/>
  <c r="K57" i="19"/>
  <c r="K58" i="19"/>
  <c r="K59" i="19"/>
  <c r="K54" i="19"/>
  <c r="J55" i="19"/>
  <c r="J56" i="19"/>
  <c r="J57" i="19"/>
  <c r="J58" i="19"/>
  <c r="J59" i="19"/>
  <c r="J54" i="19"/>
  <c r="I55" i="19"/>
  <c r="I56" i="19"/>
  <c r="I57" i="19"/>
  <c r="I58" i="19"/>
  <c r="I59" i="19"/>
  <c r="I54" i="19"/>
  <c r="H55" i="19"/>
  <c r="H56" i="19"/>
  <c r="H57" i="19"/>
  <c r="H58" i="19"/>
  <c r="H59" i="19"/>
  <c r="H54" i="19"/>
  <c r="K46" i="19"/>
  <c r="K47" i="19"/>
  <c r="K48" i="19"/>
  <c r="K49" i="19"/>
  <c r="K50" i="19"/>
  <c r="K45" i="19"/>
  <c r="J46" i="19"/>
  <c r="J47" i="19"/>
  <c r="J48" i="19"/>
  <c r="J49" i="19"/>
  <c r="J50" i="19"/>
  <c r="J45" i="19"/>
  <c r="I46" i="19"/>
  <c r="I47" i="19"/>
  <c r="I48" i="19"/>
  <c r="I49" i="19"/>
  <c r="I50" i="19"/>
  <c r="I45" i="19"/>
  <c r="H46" i="19"/>
  <c r="H47" i="19"/>
  <c r="H48" i="19"/>
  <c r="H49" i="19"/>
  <c r="H50" i="19"/>
  <c r="H45" i="19"/>
  <c r="D133" i="19"/>
  <c r="E133" i="19"/>
  <c r="F133" i="19"/>
  <c r="G133" i="19"/>
  <c r="C133" i="19"/>
  <c r="D132" i="19"/>
  <c r="E132" i="19"/>
  <c r="F132" i="19"/>
  <c r="G132" i="19"/>
  <c r="C132" i="19"/>
  <c r="D124" i="19"/>
  <c r="E124" i="19"/>
  <c r="F124" i="19"/>
  <c r="G124" i="19"/>
  <c r="C124" i="19"/>
  <c r="D123" i="19"/>
  <c r="E123" i="19"/>
  <c r="F123" i="19"/>
  <c r="G123" i="19"/>
  <c r="C123" i="19"/>
  <c r="D115" i="19"/>
  <c r="E115" i="19"/>
  <c r="F115" i="19"/>
  <c r="G115" i="19"/>
  <c r="C115" i="19"/>
  <c r="D114" i="19"/>
  <c r="E114" i="19"/>
  <c r="F114" i="19"/>
  <c r="G114" i="19"/>
  <c r="C114" i="19"/>
  <c r="D106" i="19"/>
  <c r="E106" i="19"/>
  <c r="F106" i="19"/>
  <c r="G106" i="19"/>
  <c r="C106" i="19"/>
  <c r="D105" i="19"/>
  <c r="E105" i="19"/>
  <c r="F105" i="19"/>
  <c r="G105" i="19"/>
  <c r="C105" i="19"/>
  <c r="D97" i="19"/>
  <c r="E97" i="19"/>
  <c r="F97" i="19"/>
  <c r="G97" i="19"/>
  <c r="C97" i="19"/>
  <c r="D96" i="19"/>
  <c r="E96" i="19"/>
  <c r="F96" i="19"/>
  <c r="G96" i="19"/>
  <c r="C96" i="19"/>
  <c r="D88" i="19"/>
  <c r="E88" i="19"/>
  <c r="F88" i="19"/>
  <c r="G88" i="19"/>
  <c r="C88" i="19"/>
  <c r="D87" i="19"/>
  <c r="E87" i="19"/>
  <c r="F87" i="19"/>
  <c r="G87" i="19"/>
  <c r="C87" i="19"/>
  <c r="D79" i="19"/>
  <c r="E79" i="19"/>
  <c r="F79" i="19"/>
  <c r="G79" i="19"/>
  <c r="C79" i="19"/>
  <c r="D78" i="19"/>
  <c r="E78" i="19"/>
  <c r="F78" i="19"/>
  <c r="G78" i="19"/>
  <c r="C78" i="19"/>
  <c r="D70" i="19"/>
  <c r="E70" i="19"/>
  <c r="F70" i="19"/>
  <c r="G70" i="19"/>
  <c r="C70" i="19"/>
  <c r="D69" i="19"/>
  <c r="E69" i="19"/>
  <c r="F69" i="19"/>
  <c r="G69" i="19"/>
  <c r="C69" i="19"/>
  <c r="D61" i="19"/>
  <c r="E61" i="19"/>
  <c r="F61" i="19"/>
  <c r="G61" i="19"/>
  <c r="C61" i="19"/>
  <c r="D60" i="19"/>
  <c r="E60" i="19"/>
  <c r="F60" i="19"/>
  <c r="G60" i="19"/>
  <c r="C60" i="19"/>
  <c r="D52" i="19"/>
  <c r="E52" i="19"/>
  <c r="F52" i="19"/>
  <c r="G52" i="19"/>
  <c r="C52" i="19"/>
  <c r="D51" i="19"/>
  <c r="E51" i="19"/>
  <c r="G51" i="19"/>
  <c r="C51" i="19"/>
  <c r="K25" i="19" l="1"/>
  <c r="K26" i="19"/>
  <c r="K27" i="19"/>
  <c r="K28" i="19"/>
  <c r="K29" i="19"/>
  <c r="J25" i="19"/>
  <c r="J26" i="19"/>
  <c r="J27" i="19"/>
  <c r="J28" i="19"/>
  <c r="J29" i="19"/>
  <c r="I25" i="19"/>
  <c r="I26" i="19"/>
  <c r="I27" i="19"/>
  <c r="I28" i="19"/>
  <c r="I29" i="19"/>
  <c r="H25" i="19"/>
  <c r="H26" i="19"/>
  <c r="H27" i="19"/>
  <c r="H28" i="19"/>
  <c r="H29" i="19"/>
  <c r="K24" i="19"/>
  <c r="J24" i="19"/>
  <c r="I24" i="19"/>
  <c r="H24" i="19"/>
  <c r="D31" i="19"/>
  <c r="E31" i="19"/>
  <c r="F31" i="19"/>
  <c r="G31" i="19"/>
  <c r="C31" i="19"/>
  <c r="D30" i="19"/>
  <c r="E30" i="19"/>
  <c r="F30" i="19"/>
  <c r="G30" i="19"/>
  <c r="C30" i="19"/>
  <c r="K16" i="19"/>
  <c r="K17" i="19"/>
  <c r="K18" i="19"/>
  <c r="K19" i="19"/>
  <c r="K20" i="19"/>
  <c r="J16" i="19"/>
  <c r="J17" i="19"/>
  <c r="J18" i="19"/>
  <c r="J19" i="19"/>
  <c r="J20" i="19"/>
  <c r="I16" i="19"/>
  <c r="I17" i="19"/>
  <c r="I18" i="19"/>
  <c r="I19" i="19"/>
  <c r="I20" i="19"/>
  <c r="H16" i="19"/>
  <c r="H17" i="19"/>
  <c r="H18" i="19"/>
  <c r="H19" i="19"/>
  <c r="H20" i="19"/>
  <c r="K15" i="19"/>
  <c r="J15" i="19"/>
  <c r="I15" i="19"/>
  <c r="H15" i="19"/>
  <c r="D22" i="19"/>
  <c r="E22" i="19"/>
  <c r="F22" i="19"/>
  <c r="G22" i="19"/>
  <c r="C22" i="19"/>
  <c r="D21" i="19"/>
  <c r="E21" i="19"/>
  <c r="F21" i="19"/>
  <c r="G21" i="19"/>
  <c r="C21" i="19"/>
  <c r="K7" i="19"/>
  <c r="K8" i="19"/>
  <c r="K9" i="19"/>
  <c r="K10" i="19"/>
  <c r="K11" i="19"/>
  <c r="K6" i="19"/>
  <c r="J7" i="19"/>
  <c r="J8" i="19"/>
  <c r="J9" i="19"/>
  <c r="J10" i="19"/>
  <c r="J11" i="19"/>
  <c r="J6" i="19"/>
  <c r="I7" i="19"/>
  <c r="I8" i="19"/>
  <c r="I9" i="19"/>
  <c r="I10" i="19"/>
  <c r="I11" i="19"/>
  <c r="I6" i="19"/>
  <c r="H7" i="19"/>
  <c r="H8" i="19"/>
  <c r="H9" i="19"/>
  <c r="H10" i="19"/>
  <c r="H11" i="19"/>
  <c r="H6" i="19"/>
  <c r="D13" i="19"/>
  <c r="E13" i="19"/>
  <c r="F13" i="19"/>
  <c r="G13" i="19"/>
  <c r="D12" i="19"/>
  <c r="E12" i="19"/>
  <c r="F12" i="19"/>
  <c r="G12" i="19"/>
  <c r="C12" i="19"/>
  <c r="O25" i="17" l="1"/>
  <c r="O26" i="17"/>
  <c r="O27" i="17"/>
  <c r="O28" i="17"/>
  <c r="O29" i="17"/>
  <c r="O30" i="17"/>
  <c r="O31" i="17"/>
  <c r="O32" i="17"/>
  <c r="O33" i="17"/>
  <c r="O24" i="17"/>
  <c r="O5" i="17"/>
  <c r="O6" i="17"/>
  <c r="O7" i="17"/>
  <c r="O8" i="17"/>
  <c r="O9" i="17"/>
  <c r="O10" i="17"/>
  <c r="O11" i="17"/>
  <c r="O12" i="17"/>
  <c r="O13" i="17"/>
  <c r="O14" i="17"/>
  <c r="O15" i="17"/>
  <c r="O16" i="17"/>
  <c r="O17" i="17"/>
  <c r="O18" i="17"/>
  <c r="O19" i="17"/>
  <c r="O20" i="17"/>
  <c r="O21" i="17"/>
  <c r="O22" i="17"/>
  <c r="O4" i="17"/>
  <c r="N25" i="17"/>
  <c r="N26" i="17"/>
  <c r="N27" i="17"/>
  <c r="N28" i="17"/>
  <c r="N29" i="17"/>
  <c r="N30" i="17"/>
  <c r="N31" i="17"/>
  <c r="N32" i="17"/>
  <c r="N33" i="17"/>
  <c r="N24" i="17"/>
  <c r="N5" i="17"/>
  <c r="N6" i="17"/>
  <c r="N7" i="17"/>
  <c r="N8" i="17"/>
  <c r="N9" i="17"/>
  <c r="N10" i="17"/>
  <c r="N11" i="17"/>
  <c r="N12" i="17"/>
  <c r="N13" i="17"/>
  <c r="N14" i="17"/>
  <c r="N15" i="17"/>
  <c r="N16" i="17"/>
  <c r="N17" i="17"/>
  <c r="N18" i="17"/>
  <c r="N19" i="17"/>
  <c r="N20" i="17"/>
  <c r="N21" i="17"/>
  <c r="N22" i="17"/>
  <c r="N4" i="17"/>
  <c r="M25" i="17"/>
  <c r="M26" i="17"/>
  <c r="M27" i="17"/>
  <c r="M28" i="17"/>
  <c r="M29" i="17"/>
  <c r="M30" i="17"/>
  <c r="M31" i="17"/>
  <c r="M32" i="17"/>
  <c r="M33" i="17"/>
  <c r="M24" i="17"/>
  <c r="M5" i="17"/>
  <c r="M6" i="17"/>
  <c r="M7" i="17"/>
  <c r="M8" i="17"/>
  <c r="M9" i="17"/>
  <c r="M10" i="17"/>
  <c r="M11" i="17"/>
  <c r="M12" i="17"/>
  <c r="M13" i="17"/>
  <c r="M14" i="17"/>
  <c r="M15" i="17"/>
  <c r="M16" i="17"/>
  <c r="M17" i="17"/>
  <c r="M18" i="17"/>
  <c r="M19" i="17"/>
  <c r="M20" i="17"/>
  <c r="M21" i="17"/>
  <c r="M22" i="17"/>
  <c r="M4" i="17"/>
  <c r="L25" i="17"/>
  <c r="L26" i="17"/>
  <c r="L27" i="17"/>
  <c r="L28" i="17"/>
  <c r="L29" i="17"/>
  <c r="L30" i="17"/>
  <c r="L31" i="17"/>
  <c r="L32" i="17"/>
  <c r="L33" i="17"/>
  <c r="L24" i="17"/>
  <c r="L5" i="17"/>
  <c r="L6" i="17"/>
  <c r="L7" i="17"/>
  <c r="L8" i="17"/>
  <c r="L9" i="17"/>
  <c r="L10" i="17"/>
  <c r="L11" i="17"/>
  <c r="L12" i="17"/>
  <c r="L13" i="17"/>
  <c r="L14" i="17"/>
  <c r="L15" i="17"/>
  <c r="L16" i="17"/>
  <c r="L17" i="17"/>
  <c r="L18" i="17"/>
  <c r="L19" i="17"/>
  <c r="L20" i="17"/>
  <c r="L21" i="17"/>
  <c r="L22" i="17"/>
  <c r="L4" i="17"/>
  <c r="K25" i="17"/>
  <c r="K26" i="17"/>
  <c r="K27" i="17"/>
  <c r="K28" i="17"/>
  <c r="K29" i="17"/>
  <c r="K30" i="17"/>
  <c r="K31" i="17"/>
  <c r="K32" i="17"/>
  <c r="K33" i="17"/>
  <c r="K24" i="17"/>
  <c r="K5" i="17"/>
  <c r="K6" i="17"/>
  <c r="K7" i="17"/>
  <c r="K8" i="17"/>
  <c r="K9" i="17"/>
  <c r="K10" i="17"/>
  <c r="K11" i="17"/>
  <c r="K12" i="17"/>
  <c r="K13" i="17"/>
  <c r="K14" i="17"/>
  <c r="K15" i="17"/>
  <c r="K16" i="17"/>
  <c r="K17" i="17"/>
  <c r="K18" i="17"/>
  <c r="K19" i="17"/>
  <c r="K20" i="17"/>
  <c r="K21" i="17"/>
  <c r="K22" i="17"/>
  <c r="K4" i="17"/>
  <c r="J5" i="17"/>
  <c r="J6" i="17"/>
  <c r="J7" i="17"/>
  <c r="J8" i="17"/>
  <c r="J9" i="17"/>
  <c r="J10" i="17"/>
  <c r="J11" i="17"/>
  <c r="J12" i="17"/>
  <c r="J13" i="17"/>
  <c r="J14" i="17"/>
  <c r="J15" i="17"/>
  <c r="J16" i="17"/>
  <c r="J17" i="17"/>
  <c r="J18" i="17"/>
  <c r="J19" i="17"/>
  <c r="J20" i="17"/>
  <c r="J21" i="17"/>
  <c r="J22" i="17"/>
  <c r="J24" i="17"/>
  <c r="J25" i="17"/>
  <c r="J26" i="17"/>
  <c r="J27" i="17"/>
  <c r="J28" i="17"/>
  <c r="J29" i="17"/>
  <c r="J30" i="17"/>
  <c r="J31" i="17"/>
  <c r="J32" i="17"/>
  <c r="J33" i="17"/>
  <c r="J4" i="17"/>
  <c r="S95" i="13" l="1"/>
  <c r="S96" i="13"/>
  <c r="S97" i="13"/>
  <c r="S98" i="13"/>
  <c r="S99" i="13"/>
  <c r="S100" i="13"/>
  <c r="S101" i="13"/>
  <c r="S102" i="13"/>
  <c r="S103" i="13"/>
  <c r="S94" i="13"/>
  <c r="R95" i="13"/>
  <c r="R96" i="13"/>
  <c r="R97" i="13"/>
  <c r="R98" i="13"/>
  <c r="R99" i="13"/>
  <c r="R100" i="13"/>
  <c r="R101" i="13"/>
  <c r="R102" i="13"/>
  <c r="R103" i="13"/>
  <c r="R94" i="13"/>
  <c r="Q95" i="13"/>
  <c r="Q96" i="13"/>
  <c r="Q97" i="13"/>
  <c r="Q98" i="13"/>
  <c r="Q99" i="13"/>
  <c r="Q100" i="13"/>
  <c r="Q101" i="13"/>
  <c r="Q102" i="13"/>
  <c r="Q103" i="13"/>
  <c r="Q94" i="13"/>
  <c r="P95" i="13"/>
  <c r="P96" i="13"/>
  <c r="P97" i="13"/>
  <c r="P98" i="13"/>
  <c r="P99" i="13"/>
  <c r="P100" i="13"/>
  <c r="P101" i="13"/>
  <c r="P102" i="13"/>
  <c r="P103" i="13"/>
  <c r="P94" i="13"/>
  <c r="O95" i="13"/>
  <c r="O96" i="13"/>
  <c r="O97" i="13"/>
  <c r="O98" i="13"/>
  <c r="O99" i="13"/>
  <c r="O100" i="13"/>
  <c r="O101" i="13"/>
  <c r="O102" i="13"/>
  <c r="O103" i="13"/>
  <c r="O94" i="13"/>
  <c r="N95" i="13"/>
  <c r="N96" i="13"/>
  <c r="N97" i="13"/>
  <c r="N98" i="13"/>
  <c r="N99" i="13"/>
  <c r="N100" i="13"/>
  <c r="N101" i="13"/>
  <c r="N102" i="13"/>
  <c r="N103" i="13"/>
  <c r="N94" i="13"/>
  <c r="M95" i="13"/>
  <c r="M96" i="13"/>
  <c r="M97" i="13"/>
  <c r="M98" i="13"/>
  <c r="M99" i="13"/>
  <c r="M100" i="13"/>
  <c r="M101" i="13"/>
  <c r="M102" i="13"/>
  <c r="M103" i="13"/>
  <c r="M94" i="13"/>
  <c r="L95" i="13"/>
  <c r="L96" i="13"/>
  <c r="L97" i="13"/>
  <c r="L98" i="13"/>
  <c r="L99" i="13"/>
  <c r="L100" i="13"/>
  <c r="L101" i="13"/>
  <c r="L102" i="13"/>
  <c r="L103" i="13"/>
  <c r="L94" i="13"/>
  <c r="K95" i="13"/>
  <c r="K96" i="13"/>
  <c r="K97" i="13"/>
  <c r="K98" i="13"/>
  <c r="K99" i="13"/>
  <c r="K100" i="13"/>
  <c r="K101" i="13"/>
  <c r="K102" i="13"/>
  <c r="K103" i="13"/>
  <c r="K94" i="13"/>
  <c r="J95" i="13"/>
  <c r="J96" i="13"/>
  <c r="J97" i="13"/>
  <c r="J98" i="13"/>
  <c r="J99" i="13"/>
  <c r="J100" i="13"/>
  <c r="J101" i="13"/>
  <c r="J102" i="13"/>
  <c r="J103" i="13"/>
  <c r="J94" i="13"/>
  <c r="I95" i="13"/>
  <c r="I96" i="13"/>
  <c r="I97" i="13"/>
  <c r="I98" i="13"/>
  <c r="I99" i="13"/>
  <c r="I100" i="13"/>
  <c r="I101" i="13"/>
  <c r="I102" i="13"/>
  <c r="I103" i="13"/>
  <c r="I94" i="13"/>
  <c r="H95" i="13"/>
  <c r="H96" i="13"/>
  <c r="H97" i="13"/>
  <c r="H98" i="13"/>
  <c r="H99" i="13"/>
  <c r="H100" i="13"/>
  <c r="H101" i="13"/>
  <c r="H102" i="13"/>
  <c r="H103" i="13"/>
  <c r="H94" i="13"/>
  <c r="G95" i="13"/>
  <c r="G96" i="13"/>
  <c r="G97" i="13"/>
  <c r="G98" i="13"/>
  <c r="G99" i="13"/>
  <c r="G100" i="13"/>
  <c r="G101" i="13"/>
  <c r="G102" i="13"/>
  <c r="G103" i="13"/>
  <c r="G94" i="13"/>
  <c r="F95" i="13"/>
  <c r="F96" i="13"/>
  <c r="F97" i="13"/>
  <c r="F98" i="13"/>
  <c r="F99" i="13"/>
  <c r="F100" i="13"/>
  <c r="F101" i="13"/>
  <c r="F102" i="13"/>
  <c r="F103" i="13"/>
  <c r="F94" i="13"/>
  <c r="E95" i="13"/>
  <c r="E96" i="13"/>
  <c r="E97" i="13"/>
  <c r="E98" i="13"/>
  <c r="E99" i="13"/>
  <c r="E100" i="13"/>
  <c r="E101" i="13"/>
  <c r="E102" i="13"/>
  <c r="E103" i="13"/>
  <c r="E94" i="13"/>
  <c r="D95" i="13"/>
  <c r="D96" i="13"/>
  <c r="D97" i="13"/>
  <c r="D98" i="13"/>
  <c r="D99" i="13"/>
  <c r="D100" i="13"/>
  <c r="D101" i="13"/>
  <c r="D102" i="13"/>
  <c r="D103" i="13"/>
  <c r="D94" i="13"/>
  <c r="C95" i="13"/>
  <c r="C96" i="13"/>
  <c r="C97" i="13"/>
  <c r="C98" i="13"/>
  <c r="C99" i="13"/>
  <c r="C100" i="13"/>
  <c r="C101" i="13"/>
  <c r="C102" i="13"/>
  <c r="C103" i="13"/>
  <c r="C94" i="13"/>
  <c r="B95" i="13"/>
  <c r="B96" i="13"/>
  <c r="B97" i="13"/>
  <c r="B98" i="13"/>
  <c r="B99" i="13"/>
  <c r="B100" i="13"/>
  <c r="B101" i="13"/>
  <c r="B102" i="13"/>
  <c r="B103" i="13"/>
  <c r="B94" i="13"/>
  <c r="S41" i="13"/>
  <c r="S42" i="13"/>
  <c r="S43" i="13"/>
  <c r="S44" i="13"/>
  <c r="S45" i="13"/>
  <c r="S46" i="13"/>
  <c r="S47" i="13"/>
  <c r="S48" i="13"/>
  <c r="S49" i="13"/>
  <c r="S50" i="13"/>
  <c r="S51" i="13"/>
  <c r="S52" i="13"/>
  <c r="S53" i="13"/>
  <c r="S54" i="13"/>
  <c r="S55" i="13"/>
  <c r="S56" i="13"/>
  <c r="S57" i="13"/>
  <c r="S58" i="13"/>
  <c r="S40" i="13"/>
  <c r="R41" i="13"/>
  <c r="R42" i="13"/>
  <c r="R43" i="13"/>
  <c r="R44" i="13"/>
  <c r="R45" i="13"/>
  <c r="R46" i="13"/>
  <c r="R47" i="13"/>
  <c r="R48" i="13"/>
  <c r="R49" i="13"/>
  <c r="R50" i="13"/>
  <c r="R51" i="13"/>
  <c r="R52" i="13"/>
  <c r="R53" i="13"/>
  <c r="R54" i="13"/>
  <c r="R55" i="13"/>
  <c r="R56" i="13"/>
  <c r="R57" i="13"/>
  <c r="R58" i="13"/>
  <c r="R40" i="13"/>
  <c r="Q41" i="13"/>
  <c r="Q42" i="13"/>
  <c r="Q43" i="13"/>
  <c r="Q44" i="13"/>
  <c r="Q45" i="13"/>
  <c r="Q46" i="13"/>
  <c r="Q47" i="13"/>
  <c r="Q48" i="13"/>
  <c r="Q49" i="13"/>
  <c r="Q50" i="13"/>
  <c r="Q51" i="13"/>
  <c r="Q52" i="13"/>
  <c r="Q53" i="13"/>
  <c r="Q54" i="13"/>
  <c r="Q55" i="13"/>
  <c r="Q56" i="13"/>
  <c r="Q57" i="13"/>
  <c r="Q58" i="13"/>
  <c r="Q40" i="13"/>
  <c r="P41" i="13"/>
  <c r="P42" i="13"/>
  <c r="P43" i="13"/>
  <c r="P44" i="13"/>
  <c r="P45" i="13"/>
  <c r="P46" i="13"/>
  <c r="P47" i="13"/>
  <c r="P48" i="13"/>
  <c r="P49" i="13"/>
  <c r="P50" i="13"/>
  <c r="P51" i="13"/>
  <c r="P52" i="13"/>
  <c r="P53" i="13"/>
  <c r="P54" i="13"/>
  <c r="P55" i="13"/>
  <c r="P56" i="13"/>
  <c r="P57" i="13"/>
  <c r="P58" i="13"/>
  <c r="P40" i="13"/>
  <c r="O41" i="13"/>
  <c r="O42" i="13"/>
  <c r="O43" i="13"/>
  <c r="O44" i="13"/>
  <c r="O45" i="13"/>
  <c r="O46" i="13"/>
  <c r="O47" i="13"/>
  <c r="O48" i="13"/>
  <c r="O49" i="13"/>
  <c r="O50" i="13"/>
  <c r="O51" i="13"/>
  <c r="O52" i="13"/>
  <c r="O53" i="13"/>
  <c r="O54" i="13"/>
  <c r="O55" i="13"/>
  <c r="O56" i="13"/>
  <c r="O57" i="13"/>
  <c r="O58" i="13"/>
  <c r="O40" i="13"/>
  <c r="N41" i="13"/>
  <c r="N42" i="13"/>
  <c r="N43" i="13"/>
  <c r="N44" i="13"/>
  <c r="N45" i="13"/>
  <c r="N46" i="13"/>
  <c r="N47" i="13"/>
  <c r="N48" i="13"/>
  <c r="N49" i="13"/>
  <c r="N50" i="13"/>
  <c r="N51" i="13"/>
  <c r="N52" i="13"/>
  <c r="N53" i="13"/>
  <c r="N54" i="13"/>
  <c r="N55" i="13"/>
  <c r="N56" i="13"/>
  <c r="N57" i="13"/>
  <c r="N58" i="13"/>
  <c r="N40" i="13"/>
  <c r="M41" i="13"/>
  <c r="M42" i="13"/>
  <c r="M43" i="13"/>
  <c r="M44" i="13"/>
  <c r="M45" i="13"/>
  <c r="M46" i="13"/>
  <c r="M47" i="13"/>
  <c r="M48" i="13"/>
  <c r="M49" i="13"/>
  <c r="M50" i="13"/>
  <c r="M51" i="13"/>
  <c r="M52" i="13"/>
  <c r="M53" i="13"/>
  <c r="M54" i="13"/>
  <c r="M55" i="13"/>
  <c r="M56" i="13"/>
  <c r="M57" i="13"/>
  <c r="M58" i="13"/>
  <c r="M40" i="13"/>
  <c r="L41" i="13"/>
  <c r="L42" i="13"/>
  <c r="L43" i="13"/>
  <c r="L44" i="13"/>
  <c r="L45" i="13"/>
  <c r="L46" i="13"/>
  <c r="L47" i="13"/>
  <c r="L48" i="13"/>
  <c r="L49" i="13"/>
  <c r="L50" i="13"/>
  <c r="L51" i="13"/>
  <c r="L52" i="13"/>
  <c r="L53" i="13"/>
  <c r="L54" i="13"/>
  <c r="L55" i="13"/>
  <c r="L56" i="13"/>
  <c r="L57" i="13"/>
  <c r="L58" i="13"/>
  <c r="L40" i="13"/>
  <c r="K41" i="13"/>
  <c r="K42" i="13"/>
  <c r="K43" i="13"/>
  <c r="K44" i="13"/>
  <c r="K45" i="13"/>
  <c r="K46" i="13"/>
  <c r="K47" i="13"/>
  <c r="K48" i="13"/>
  <c r="K49" i="13"/>
  <c r="K50" i="13"/>
  <c r="K51" i="13"/>
  <c r="K52" i="13"/>
  <c r="K53" i="13"/>
  <c r="K54" i="13"/>
  <c r="K55" i="13"/>
  <c r="K56" i="13"/>
  <c r="K57" i="13"/>
  <c r="K58" i="13"/>
  <c r="K40" i="13"/>
  <c r="J41" i="13"/>
  <c r="J42" i="13"/>
  <c r="J43" i="13"/>
  <c r="J44" i="13"/>
  <c r="J45" i="13"/>
  <c r="J46" i="13"/>
  <c r="J47" i="13"/>
  <c r="J48" i="13"/>
  <c r="J49" i="13"/>
  <c r="J50" i="13"/>
  <c r="J51" i="13"/>
  <c r="J52" i="13"/>
  <c r="J53" i="13"/>
  <c r="J54" i="13"/>
  <c r="J55" i="13"/>
  <c r="J56" i="13"/>
  <c r="J57" i="13"/>
  <c r="J58" i="13"/>
  <c r="J40" i="13"/>
  <c r="I41" i="13"/>
  <c r="I42" i="13"/>
  <c r="I43" i="13"/>
  <c r="I44" i="13"/>
  <c r="I45" i="13"/>
  <c r="I46" i="13"/>
  <c r="I47" i="13"/>
  <c r="I48" i="13"/>
  <c r="I49" i="13"/>
  <c r="I50" i="13"/>
  <c r="I51" i="13"/>
  <c r="I52" i="13"/>
  <c r="I53" i="13"/>
  <c r="I54" i="13"/>
  <c r="I55" i="13"/>
  <c r="I56" i="13"/>
  <c r="I57" i="13"/>
  <c r="I58" i="13"/>
  <c r="I40" i="13"/>
  <c r="H41" i="13"/>
  <c r="H42" i="13"/>
  <c r="H43" i="13"/>
  <c r="H44" i="13"/>
  <c r="H45" i="13"/>
  <c r="H46" i="13"/>
  <c r="H47" i="13"/>
  <c r="H48" i="13"/>
  <c r="H49" i="13"/>
  <c r="H50" i="13"/>
  <c r="H51" i="13"/>
  <c r="H52" i="13"/>
  <c r="H53" i="13"/>
  <c r="H54" i="13"/>
  <c r="H55" i="13"/>
  <c r="H56" i="13"/>
  <c r="H57" i="13"/>
  <c r="H58" i="13"/>
  <c r="H40" i="13"/>
  <c r="G41" i="13"/>
  <c r="G42" i="13"/>
  <c r="G43" i="13"/>
  <c r="G44" i="13"/>
  <c r="G45" i="13"/>
  <c r="G46" i="13"/>
  <c r="G47" i="13"/>
  <c r="G48" i="13"/>
  <c r="G49" i="13"/>
  <c r="G50" i="13"/>
  <c r="G51" i="13"/>
  <c r="G52" i="13"/>
  <c r="G53" i="13"/>
  <c r="G54" i="13"/>
  <c r="G55" i="13"/>
  <c r="G56" i="13"/>
  <c r="G57" i="13"/>
  <c r="G58" i="13"/>
  <c r="G40" i="13"/>
  <c r="F41" i="13"/>
  <c r="F42" i="13"/>
  <c r="F43" i="13"/>
  <c r="F44" i="13"/>
  <c r="F45" i="13"/>
  <c r="F46" i="13"/>
  <c r="F47" i="13"/>
  <c r="F48" i="13"/>
  <c r="F49" i="13"/>
  <c r="F50" i="13"/>
  <c r="F51" i="13"/>
  <c r="F52" i="13"/>
  <c r="F53" i="13"/>
  <c r="F54" i="13"/>
  <c r="F55" i="13"/>
  <c r="F56" i="13"/>
  <c r="F57" i="13"/>
  <c r="F58" i="13"/>
  <c r="F40" i="13"/>
  <c r="E41" i="13"/>
  <c r="E42" i="13"/>
  <c r="E43" i="13"/>
  <c r="E44" i="13"/>
  <c r="E45" i="13"/>
  <c r="E46" i="13"/>
  <c r="E47" i="13"/>
  <c r="E48" i="13"/>
  <c r="E49" i="13"/>
  <c r="E50" i="13"/>
  <c r="E51" i="13"/>
  <c r="E52" i="13"/>
  <c r="E53" i="13"/>
  <c r="E54" i="13"/>
  <c r="E55" i="13"/>
  <c r="E56" i="13"/>
  <c r="E57" i="13"/>
  <c r="E58" i="13"/>
  <c r="E40" i="13"/>
  <c r="D41" i="13"/>
  <c r="D42" i="13"/>
  <c r="D43" i="13"/>
  <c r="D44" i="13"/>
  <c r="D45" i="13"/>
  <c r="D46" i="13"/>
  <c r="D47" i="13"/>
  <c r="D48" i="13"/>
  <c r="D49" i="13"/>
  <c r="D50" i="13"/>
  <c r="D51" i="13"/>
  <c r="D52" i="13"/>
  <c r="D53" i="13"/>
  <c r="D54" i="13"/>
  <c r="D55" i="13"/>
  <c r="D56" i="13"/>
  <c r="D57" i="13"/>
  <c r="D58" i="13"/>
  <c r="D40" i="13"/>
  <c r="C41" i="13"/>
  <c r="C42" i="13"/>
  <c r="C43" i="13"/>
  <c r="C44" i="13"/>
  <c r="C45" i="13"/>
  <c r="C46" i="13"/>
  <c r="C47" i="13"/>
  <c r="C48" i="13"/>
  <c r="C49" i="13"/>
  <c r="C50" i="13"/>
  <c r="C51" i="13"/>
  <c r="C52" i="13"/>
  <c r="C53" i="13"/>
  <c r="C54" i="13"/>
  <c r="C55" i="13"/>
  <c r="C56" i="13"/>
  <c r="C57" i="13"/>
  <c r="C58" i="13"/>
  <c r="C40" i="13"/>
  <c r="D29" i="8" l="1"/>
  <c r="C29" i="8"/>
  <c r="B29" i="8"/>
  <c r="D26" i="8"/>
  <c r="C26" i="8"/>
  <c r="B26" i="8"/>
  <c r="D25" i="8"/>
  <c r="C25" i="8"/>
  <c r="B25" i="8"/>
  <c r="D24" i="8"/>
  <c r="C24" i="8"/>
  <c r="B24" i="8"/>
  <c r="D23" i="8"/>
  <c r="C23" i="8"/>
  <c r="B23" i="8"/>
  <c r="D22" i="8"/>
  <c r="C22" i="8"/>
  <c r="B22" i="8"/>
  <c r="D21" i="8"/>
  <c r="C21" i="8"/>
  <c r="B21" i="8"/>
  <c r="D30" i="7"/>
  <c r="D31" i="7"/>
  <c r="D32" i="7"/>
  <c r="D33" i="7"/>
  <c r="D34" i="7"/>
  <c r="D35" i="7"/>
  <c r="D36" i="7"/>
  <c r="D37" i="7"/>
  <c r="D38" i="7"/>
  <c r="D39" i="7"/>
  <c r="D29" i="7"/>
  <c r="D6" i="7"/>
  <c r="H6" i="7" s="1"/>
  <c r="D7" i="7"/>
  <c r="H7" i="7" s="1"/>
  <c r="D8" i="7"/>
  <c r="H8" i="7" s="1"/>
  <c r="D9" i="7"/>
  <c r="H9" i="7" s="1"/>
  <c r="D10" i="7"/>
  <c r="H10" i="7" s="1"/>
  <c r="D11" i="7"/>
  <c r="H11" i="7" s="1"/>
  <c r="D12" i="7"/>
  <c r="H12" i="7" s="1"/>
  <c r="D13" i="7"/>
  <c r="H13" i="7" s="1"/>
  <c r="D14" i="7"/>
  <c r="H14" i="7" s="1"/>
  <c r="D15" i="7"/>
  <c r="H15" i="7" s="1"/>
  <c r="D16" i="7"/>
  <c r="H16" i="7" s="1"/>
  <c r="D17" i="7"/>
  <c r="H17" i="7" s="1"/>
  <c r="D18" i="7"/>
  <c r="H18" i="7" s="1"/>
  <c r="D19" i="7"/>
  <c r="H19" i="7" s="1"/>
  <c r="D20" i="7"/>
  <c r="H20" i="7" s="1"/>
  <c r="D21" i="7"/>
  <c r="H21" i="7" s="1"/>
  <c r="D22" i="7"/>
  <c r="H22" i="7" s="1"/>
  <c r="D23" i="7"/>
  <c r="H23" i="7" s="1"/>
  <c r="D5" i="7"/>
  <c r="H5" i="7" s="1"/>
  <c r="E29" i="8" l="1"/>
  <c r="G27" i="8" s="1"/>
  <c r="E28" i="8"/>
  <c r="E22" i="8"/>
  <c r="E25" i="8"/>
  <c r="E24" i="8"/>
  <c r="E27" i="8"/>
  <c r="E21" i="8"/>
  <c r="E23" i="8"/>
  <c r="E26" i="8"/>
  <c r="G28" i="8" l="1"/>
  <c r="F23" i="8"/>
  <c r="F25" i="8"/>
  <c r="F21" i="8"/>
  <c r="F22" i="8"/>
  <c r="F29" i="8"/>
  <c r="F27" i="8"/>
  <c r="F28" i="8"/>
  <c r="G24" i="8"/>
  <c r="G21" i="8"/>
  <c r="G25" i="8"/>
  <c r="G29" i="8"/>
  <c r="F26" i="8"/>
  <c r="F24" i="8"/>
  <c r="G23" i="8"/>
  <c r="G26" i="8"/>
  <c r="G22" i="8"/>
  <c r="V41" i="3"/>
  <c r="V42" i="3"/>
  <c r="V43" i="3"/>
  <c r="V44" i="3"/>
  <c r="V45" i="3"/>
  <c r="V46" i="3"/>
  <c r="V47" i="3"/>
  <c r="V48" i="3"/>
  <c r="V49" i="3"/>
  <c r="V50" i="3"/>
  <c r="V51" i="3"/>
  <c r="X41" i="3" l="1"/>
  <c r="X42" i="3"/>
  <c r="X43" i="3"/>
  <c r="X44" i="3"/>
  <c r="X45" i="3"/>
  <c r="X46" i="3"/>
  <c r="X47" i="3"/>
  <c r="X48" i="3"/>
  <c r="X49" i="3"/>
  <c r="X50" i="3"/>
  <c r="X51" i="3"/>
  <c r="X40" i="3"/>
  <c r="V40" i="3"/>
  <c r="T41" i="3"/>
  <c r="T42" i="3"/>
  <c r="T43" i="3"/>
  <c r="T44" i="3"/>
  <c r="T45" i="3"/>
  <c r="T47" i="3"/>
  <c r="T48" i="3"/>
  <c r="T49" i="3"/>
  <c r="T50" i="3"/>
  <c r="T51" i="3"/>
  <c r="T40" i="3"/>
  <c r="R40" i="3"/>
  <c r="P41" i="3"/>
  <c r="P42" i="3"/>
  <c r="P43" i="3"/>
  <c r="P44" i="3"/>
  <c r="P45" i="3"/>
  <c r="P46" i="3"/>
  <c r="P47" i="3"/>
  <c r="P48" i="3"/>
  <c r="P49" i="3"/>
  <c r="P50" i="3"/>
  <c r="P51" i="3"/>
  <c r="P40" i="3"/>
  <c r="X25" i="3"/>
  <c r="X26" i="3"/>
  <c r="X27" i="3"/>
  <c r="X28" i="3"/>
  <c r="X29" i="3"/>
  <c r="X30" i="3"/>
  <c r="X31" i="3"/>
  <c r="X32" i="3"/>
  <c r="X33" i="3"/>
  <c r="X34" i="3"/>
  <c r="X35" i="3"/>
  <c r="X24" i="3"/>
  <c r="W25" i="3"/>
  <c r="W26" i="3"/>
  <c r="W27" i="3"/>
  <c r="W28" i="3"/>
  <c r="W29" i="3"/>
  <c r="W30" i="3"/>
  <c r="W31" i="3"/>
  <c r="W32" i="3"/>
  <c r="W33" i="3"/>
  <c r="W34" i="3"/>
  <c r="W35" i="3"/>
  <c r="W24" i="3"/>
  <c r="V28" i="3"/>
  <c r="V29" i="3"/>
  <c r="V30" i="3"/>
  <c r="V31" i="3"/>
  <c r="V33" i="3"/>
  <c r="V34" i="3"/>
  <c r="V35" i="3"/>
  <c r="V27" i="3"/>
  <c r="T25" i="3"/>
  <c r="T26" i="3"/>
  <c r="T27" i="3"/>
  <c r="T28" i="3"/>
  <c r="T29" i="3"/>
  <c r="T30" i="3"/>
  <c r="T31" i="3"/>
  <c r="T32" i="3"/>
  <c r="T33" i="3"/>
  <c r="T34" i="3"/>
  <c r="T35" i="3"/>
  <c r="S25" i="3"/>
  <c r="S26" i="3"/>
  <c r="S27" i="3"/>
  <c r="S28" i="3"/>
  <c r="S29" i="3"/>
  <c r="S30" i="3"/>
  <c r="S31" i="3"/>
  <c r="S32" i="3"/>
  <c r="S33" i="3"/>
  <c r="S34" i="3"/>
  <c r="S35" i="3"/>
  <c r="R25" i="3"/>
  <c r="R26" i="3"/>
  <c r="R27" i="3"/>
  <c r="R28" i="3"/>
  <c r="R29" i="3"/>
  <c r="R30" i="3"/>
  <c r="R31" i="3"/>
  <c r="R32" i="3"/>
  <c r="R33" i="3"/>
  <c r="R34" i="3"/>
  <c r="R35" i="3"/>
  <c r="S24" i="3"/>
  <c r="T24" i="3"/>
  <c r="R24" i="3"/>
  <c r="P25" i="3"/>
  <c r="P26" i="3"/>
  <c r="P27" i="3"/>
  <c r="P28" i="3"/>
  <c r="P29" i="3"/>
  <c r="P30" i="3"/>
  <c r="P31" i="3"/>
  <c r="P32" i="3"/>
  <c r="P33" i="3"/>
  <c r="P34" i="3"/>
  <c r="P35" i="3"/>
  <c r="O25" i="3"/>
  <c r="O26" i="3"/>
  <c r="O27" i="3"/>
  <c r="O28" i="3"/>
  <c r="O29" i="3"/>
  <c r="O30" i="3"/>
  <c r="O31" i="3"/>
  <c r="O32" i="3"/>
  <c r="O33" i="3"/>
  <c r="O34" i="3"/>
  <c r="O35" i="3"/>
  <c r="N25" i="3"/>
  <c r="N26" i="3"/>
  <c r="N27" i="3"/>
  <c r="N28" i="3"/>
  <c r="N29" i="3"/>
  <c r="N30" i="3"/>
  <c r="N31" i="3"/>
  <c r="N32" i="3"/>
  <c r="N33" i="3"/>
  <c r="N34" i="3"/>
  <c r="N35" i="3"/>
  <c r="O24" i="3"/>
  <c r="P24" i="3"/>
  <c r="N24" i="3"/>
  <c r="L25" i="3"/>
  <c r="L26" i="3"/>
  <c r="L27" i="3"/>
  <c r="L28" i="3"/>
  <c r="L29" i="3"/>
  <c r="L30" i="3"/>
  <c r="L31" i="3"/>
  <c r="L32" i="3"/>
  <c r="L33" i="3"/>
  <c r="L34" i="3"/>
  <c r="L35" i="3"/>
  <c r="K25" i="3"/>
  <c r="K26" i="3"/>
  <c r="K27" i="3"/>
  <c r="K28" i="3"/>
  <c r="K29" i="3"/>
  <c r="K30" i="3"/>
  <c r="K31" i="3"/>
  <c r="K32" i="3"/>
  <c r="K33" i="3"/>
  <c r="K34" i="3"/>
  <c r="K35" i="3"/>
  <c r="J25" i="3"/>
  <c r="J26" i="3"/>
  <c r="J27" i="3"/>
  <c r="J28" i="3"/>
  <c r="J29" i="3"/>
  <c r="J30" i="3"/>
  <c r="J31" i="3"/>
  <c r="J32" i="3"/>
  <c r="J33" i="3"/>
  <c r="J34" i="3"/>
  <c r="J35" i="3"/>
  <c r="K24" i="3"/>
  <c r="L24" i="3"/>
  <c r="J24" i="3"/>
  <c r="H25" i="3"/>
  <c r="H26" i="3"/>
  <c r="H27" i="3"/>
  <c r="H28" i="3"/>
  <c r="H29" i="3"/>
  <c r="H30" i="3"/>
  <c r="H31" i="3"/>
  <c r="H32" i="3"/>
  <c r="H33" i="3"/>
  <c r="H34" i="3"/>
  <c r="H35" i="3"/>
  <c r="G25" i="3"/>
  <c r="G26" i="3"/>
  <c r="G27" i="3"/>
  <c r="G28" i="3"/>
  <c r="G29" i="3"/>
  <c r="G30" i="3"/>
  <c r="G31" i="3"/>
  <c r="G32" i="3"/>
  <c r="G33" i="3"/>
  <c r="G34" i="3"/>
  <c r="G35" i="3"/>
  <c r="F25" i="3"/>
  <c r="F26" i="3"/>
  <c r="F27" i="3"/>
  <c r="F28" i="3"/>
  <c r="F29" i="3"/>
  <c r="F30" i="3"/>
  <c r="F31" i="3"/>
  <c r="F32" i="3"/>
  <c r="F33" i="3"/>
  <c r="F34" i="3"/>
  <c r="F35" i="3"/>
  <c r="G24" i="3"/>
  <c r="H24" i="3"/>
  <c r="F24" i="3"/>
  <c r="D25" i="3"/>
  <c r="D26" i="3"/>
  <c r="D27" i="3"/>
  <c r="D28" i="3"/>
  <c r="D29" i="3"/>
  <c r="D30" i="3"/>
  <c r="D31" i="3"/>
  <c r="D32" i="3"/>
  <c r="D33" i="3"/>
  <c r="D34" i="3"/>
  <c r="D35" i="3"/>
  <c r="C25" i="3"/>
  <c r="C26" i="3"/>
  <c r="C27" i="3"/>
  <c r="C28" i="3"/>
  <c r="C29" i="3"/>
  <c r="C30" i="3"/>
  <c r="C31" i="3"/>
  <c r="C32" i="3"/>
  <c r="C33" i="3"/>
  <c r="C34" i="3"/>
  <c r="C35" i="3"/>
  <c r="C24" i="3"/>
  <c r="D24" i="3"/>
  <c r="B25" i="3"/>
  <c r="B26" i="3"/>
  <c r="B27" i="3"/>
  <c r="B28" i="3"/>
  <c r="B29" i="3"/>
  <c r="B30" i="3"/>
  <c r="B31" i="3"/>
  <c r="B32" i="3"/>
  <c r="B33" i="3"/>
  <c r="B34" i="3"/>
  <c r="B35" i="3"/>
  <c r="B24" i="3"/>
  <c r="J71" i="2"/>
  <c r="L53" i="2"/>
  <c r="J54" i="2"/>
  <c r="J55" i="2"/>
  <c r="J56" i="2"/>
  <c r="J57" i="2"/>
  <c r="J58" i="2"/>
  <c r="J59" i="2"/>
  <c r="J60" i="2"/>
  <c r="J61" i="2"/>
  <c r="J62" i="2"/>
  <c r="J63" i="2"/>
  <c r="J64" i="2"/>
  <c r="J65" i="2"/>
  <c r="J66" i="2"/>
  <c r="J67" i="2"/>
  <c r="J68" i="2"/>
  <c r="J69" i="2"/>
  <c r="J70" i="2"/>
  <c r="J53" i="2"/>
  <c r="H54" i="2"/>
  <c r="H55" i="2"/>
  <c r="H56" i="2"/>
  <c r="H57" i="2"/>
  <c r="H58" i="2"/>
  <c r="H59" i="2"/>
  <c r="H60" i="2"/>
  <c r="H61" i="2"/>
  <c r="H62" i="2"/>
  <c r="H63" i="2"/>
  <c r="H64" i="2"/>
  <c r="H65" i="2"/>
  <c r="H66" i="2"/>
  <c r="H67" i="2"/>
  <c r="H68" i="2"/>
  <c r="H69" i="2"/>
  <c r="H70" i="2"/>
  <c r="H71" i="2"/>
  <c r="H53" i="2"/>
  <c r="F53" i="2"/>
  <c r="D53" i="2"/>
  <c r="X31" i="2" l="1"/>
  <c r="X32" i="2"/>
  <c r="X33" i="2"/>
  <c r="X34" i="2"/>
  <c r="X35" i="2"/>
  <c r="X36" i="2"/>
  <c r="X37" i="2"/>
  <c r="X38" i="2"/>
  <c r="X39" i="2"/>
  <c r="X40" i="2"/>
  <c r="X41" i="2"/>
  <c r="X42" i="2"/>
  <c r="X43" i="2"/>
  <c r="X44" i="2"/>
  <c r="X45" i="2"/>
  <c r="X46" i="2"/>
  <c r="X47" i="2"/>
  <c r="X48" i="2"/>
  <c r="W31" i="2"/>
  <c r="W32" i="2"/>
  <c r="W33" i="2"/>
  <c r="W34" i="2"/>
  <c r="W35" i="2"/>
  <c r="W36" i="2"/>
  <c r="W37" i="2"/>
  <c r="W38" i="2"/>
  <c r="W39" i="2"/>
  <c r="W40" i="2"/>
  <c r="W41" i="2"/>
  <c r="W42" i="2"/>
  <c r="W43" i="2"/>
  <c r="W44" i="2"/>
  <c r="W45" i="2"/>
  <c r="W46" i="2"/>
  <c r="W47" i="2"/>
  <c r="W48" i="2"/>
  <c r="W30" i="2"/>
  <c r="X30" i="2"/>
  <c r="V31" i="2"/>
  <c r="V32" i="2"/>
  <c r="V33" i="2"/>
  <c r="V34" i="2"/>
  <c r="V35" i="2"/>
  <c r="V36" i="2"/>
  <c r="V37" i="2"/>
  <c r="V38" i="2"/>
  <c r="V39" i="2"/>
  <c r="V40" i="2"/>
  <c r="V41" i="2"/>
  <c r="V42" i="2"/>
  <c r="V43" i="2"/>
  <c r="V44" i="2"/>
  <c r="V45" i="2"/>
  <c r="V46" i="2"/>
  <c r="V47" i="2"/>
  <c r="V48" i="2"/>
  <c r="V30" i="2"/>
  <c r="T31" i="2"/>
  <c r="T32" i="2"/>
  <c r="T33" i="2"/>
  <c r="T34" i="2"/>
  <c r="T35" i="2"/>
  <c r="T36" i="2"/>
  <c r="T37" i="2"/>
  <c r="T38" i="2"/>
  <c r="T39" i="2"/>
  <c r="T40" i="2"/>
  <c r="T41" i="2"/>
  <c r="T42" i="2"/>
  <c r="T43" i="2"/>
  <c r="T44" i="2"/>
  <c r="T45" i="2"/>
  <c r="T46" i="2"/>
  <c r="T47" i="2"/>
  <c r="T48" i="2"/>
  <c r="S31" i="2"/>
  <c r="S32" i="2"/>
  <c r="S33" i="2"/>
  <c r="S34" i="2"/>
  <c r="S35" i="2"/>
  <c r="S36" i="2"/>
  <c r="S37" i="2"/>
  <c r="S38" i="2"/>
  <c r="S39" i="2"/>
  <c r="S40" i="2"/>
  <c r="S41" i="2"/>
  <c r="S42" i="2"/>
  <c r="S43" i="2"/>
  <c r="S44" i="2"/>
  <c r="S45" i="2"/>
  <c r="S46" i="2"/>
  <c r="S47" i="2"/>
  <c r="S48" i="2"/>
  <c r="S30" i="2"/>
  <c r="T30" i="2"/>
  <c r="R31" i="2"/>
  <c r="R32" i="2"/>
  <c r="R33" i="2"/>
  <c r="R34" i="2"/>
  <c r="R35" i="2"/>
  <c r="R36" i="2"/>
  <c r="R37" i="2"/>
  <c r="R38" i="2"/>
  <c r="R39" i="2"/>
  <c r="R40" i="2"/>
  <c r="R41" i="2"/>
  <c r="R42" i="2"/>
  <c r="R43" i="2"/>
  <c r="R44" i="2"/>
  <c r="R45" i="2"/>
  <c r="R46" i="2"/>
  <c r="R47" i="2"/>
  <c r="R48" i="2"/>
  <c r="R30" i="2"/>
  <c r="P31" i="2"/>
  <c r="P32" i="2"/>
  <c r="P33" i="2"/>
  <c r="P34" i="2"/>
  <c r="P35" i="2"/>
  <c r="P36" i="2"/>
  <c r="P37" i="2"/>
  <c r="P38" i="2"/>
  <c r="P39" i="2"/>
  <c r="P40" i="2"/>
  <c r="P41" i="2"/>
  <c r="P42" i="2"/>
  <c r="P43" i="2"/>
  <c r="P44" i="2"/>
  <c r="P45" i="2"/>
  <c r="P46" i="2"/>
  <c r="P47" i="2"/>
  <c r="P48" i="2"/>
  <c r="O31" i="2"/>
  <c r="O32" i="2"/>
  <c r="O33" i="2"/>
  <c r="O34" i="2"/>
  <c r="O35" i="2"/>
  <c r="O36" i="2"/>
  <c r="O37" i="2"/>
  <c r="O38" i="2"/>
  <c r="O39" i="2"/>
  <c r="O40" i="2"/>
  <c r="O41" i="2"/>
  <c r="O42" i="2"/>
  <c r="O43" i="2"/>
  <c r="O44" i="2"/>
  <c r="O45" i="2"/>
  <c r="O46" i="2"/>
  <c r="O47" i="2"/>
  <c r="O48" i="2"/>
  <c r="O30" i="2"/>
  <c r="P30" i="2"/>
  <c r="N31" i="2"/>
  <c r="N32" i="2"/>
  <c r="N33" i="2"/>
  <c r="N34" i="2"/>
  <c r="N35" i="2"/>
  <c r="N36" i="2"/>
  <c r="N37" i="2"/>
  <c r="N38" i="2"/>
  <c r="N39" i="2"/>
  <c r="N40" i="2"/>
  <c r="N41" i="2"/>
  <c r="N42" i="2"/>
  <c r="N43" i="2"/>
  <c r="N44" i="2"/>
  <c r="N45" i="2"/>
  <c r="N46" i="2"/>
  <c r="N47" i="2"/>
  <c r="N48" i="2"/>
  <c r="N30" i="2"/>
  <c r="L31" i="2"/>
  <c r="L32" i="2"/>
  <c r="L33" i="2"/>
  <c r="L34" i="2"/>
  <c r="L35" i="2"/>
  <c r="L36" i="2"/>
  <c r="L37" i="2"/>
  <c r="L38" i="2"/>
  <c r="L39" i="2"/>
  <c r="L40" i="2"/>
  <c r="L41" i="2"/>
  <c r="L42" i="2"/>
  <c r="L43" i="2"/>
  <c r="L44" i="2"/>
  <c r="L45" i="2"/>
  <c r="L46" i="2"/>
  <c r="L47" i="2"/>
  <c r="L48" i="2"/>
  <c r="K31" i="2"/>
  <c r="K32" i="2"/>
  <c r="K33" i="2"/>
  <c r="K34" i="2"/>
  <c r="K35" i="2"/>
  <c r="K36" i="2"/>
  <c r="K37" i="2"/>
  <c r="K38" i="2"/>
  <c r="K39" i="2"/>
  <c r="K40" i="2"/>
  <c r="K41" i="2"/>
  <c r="K42" i="2"/>
  <c r="K43" i="2"/>
  <c r="K44" i="2"/>
  <c r="K45" i="2"/>
  <c r="K46" i="2"/>
  <c r="K47" i="2"/>
  <c r="K48" i="2"/>
  <c r="K30" i="2"/>
  <c r="L30" i="2"/>
  <c r="J31" i="2"/>
  <c r="J32" i="2"/>
  <c r="J33" i="2"/>
  <c r="J34" i="2"/>
  <c r="J35" i="2"/>
  <c r="J36" i="2"/>
  <c r="J37" i="2"/>
  <c r="J38" i="2"/>
  <c r="J39" i="2"/>
  <c r="J40" i="2"/>
  <c r="J41" i="2"/>
  <c r="J42" i="2"/>
  <c r="J43" i="2"/>
  <c r="J44" i="2"/>
  <c r="J45" i="2"/>
  <c r="J46" i="2"/>
  <c r="J47" i="2"/>
  <c r="J48" i="2"/>
  <c r="J30" i="2"/>
  <c r="H31" i="2"/>
  <c r="H32" i="2"/>
  <c r="H33" i="2"/>
  <c r="H34" i="2"/>
  <c r="H35" i="2"/>
  <c r="H36" i="2"/>
  <c r="H37" i="2"/>
  <c r="H38" i="2"/>
  <c r="H39" i="2"/>
  <c r="H40" i="2"/>
  <c r="H41" i="2"/>
  <c r="H42" i="2"/>
  <c r="H43" i="2"/>
  <c r="H44" i="2"/>
  <c r="H45" i="2"/>
  <c r="H46" i="2"/>
  <c r="H47" i="2"/>
  <c r="H48" i="2"/>
  <c r="G31" i="2"/>
  <c r="G32" i="2"/>
  <c r="G33" i="2"/>
  <c r="G34" i="2"/>
  <c r="G35" i="2"/>
  <c r="G36" i="2"/>
  <c r="G37" i="2"/>
  <c r="G38" i="2"/>
  <c r="G39" i="2"/>
  <c r="G40" i="2"/>
  <c r="G41" i="2"/>
  <c r="G42" i="2"/>
  <c r="G43" i="2"/>
  <c r="G44" i="2"/>
  <c r="G45" i="2"/>
  <c r="G46" i="2"/>
  <c r="G47" i="2"/>
  <c r="G48" i="2"/>
  <c r="G30" i="2"/>
  <c r="H30" i="2"/>
  <c r="D31" i="2"/>
  <c r="D32" i="2"/>
  <c r="D33" i="2"/>
  <c r="D34" i="2"/>
  <c r="D35" i="2"/>
  <c r="D36" i="2"/>
  <c r="D37" i="2"/>
  <c r="D38" i="2"/>
  <c r="D39" i="2"/>
  <c r="D40" i="2"/>
  <c r="D41" i="2"/>
  <c r="D42" i="2"/>
  <c r="D43" i="2"/>
  <c r="D44" i="2"/>
  <c r="D45" i="2"/>
  <c r="D46" i="2"/>
  <c r="D47" i="2"/>
  <c r="D48" i="2"/>
  <c r="D30" i="2"/>
  <c r="C31" i="2"/>
  <c r="C32" i="2"/>
  <c r="C33" i="2"/>
  <c r="C34" i="2"/>
  <c r="C35" i="2"/>
  <c r="C36" i="2"/>
  <c r="C37" i="2"/>
  <c r="C38" i="2"/>
  <c r="C39" i="2"/>
  <c r="C40" i="2"/>
  <c r="C41" i="2"/>
  <c r="C42" i="2"/>
  <c r="C43" i="2"/>
  <c r="C44" i="2"/>
  <c r="C45" i="2"/>
  <c r="C46" i="2"/>
  <c r="C47" i="2"/>
  <c r="C48" i="2"/>
  <c r="C30" i="2"/>
  <c r="B31" i="2"/>
  <c r="B32" i="2"/>
  <c r="B33" i="2"/>
  <c r="B34" i="2"/>
  <c r="B35" i="2"/>
  <c r="B36" i="2"/>
  <c r="B37" i="2"/>
  <c r="B38" i="2"/>
  <c r="B39" i="2"/>
  <c r="B40" i="2"/>
  <c r="B41" i="2"/>
  <c r="B42" i="2"/>
  <c r="B43" i="2"/>
  <c r="B44" i="2"/>
  <c r="B45" i="2"/>
  <c r="B46" i="2"/>
  <c r="B47" i="2"/>
  <c r="B48" i="2"/>
  <c r="B30" i="2"/>
</calcChain>
</file>

<file path=xl/sharedStrings.xml><?xml version="1.0" encoding="utf-8"?>
<sst xmlns="http://schemas.openxmlformats.org/spreadsheetml/2006/main" count="1920" uniqueCount="334">
  <si>
    <t>Contents</t>
  </si>
  <si>
    <t xml:space="preserve">  European</t>
  </si>
  <si>
    <t xml:space="preserve">  Maori</t>
  </si>
  <si>
    <t xml:space="preserve">  Pacific Peoples</t>
  </si>
  <si>
    <t xml:space="preserve">  Asian</t>
  </si>
  <si>
    <t xml:space="preserve">  Middle Eastern/Latin American/African</t>
  </si>
  <si>
    <t xml:space="preserve">  Other ethnicity</t>
  </si>
  <si>
    <t xml:space="preserve">    New Zealander</t>
  </si>
  <si>
    <t xml:space="preserve">    Other ethnicity nec</t>
  </si>
  <si>
    <t xml:space="preserve">  Total people stated</t>
  </si>
  <si>
    <t xml:space="preserve">  Not elsewhere included</t>
  </si>
  <si>
    <t>2001</t>
  </si>
  <si>
    <t>2006</t>
  </si>
  <si>
    <t>2013</t>
  </si>
  <si>
    <t>..</t>
  </si>
  <si>
    <t xml:space="preserve">  Northland Region</t>
  </si>
  <si>
    <t xml:space="preserve">  Auckland Region</t>
  </si>
  <si>
    <t xml:space="preserve">  Waikato Region</t>
  </si>
  <si>
    <t xml:space="preserve">  Bay of Plenty Region</t>
  </si>
  <si>
    <t xml:space="preserve">  Gisborne Region</t>
  </si>
  <si>
    <t xml:space="preserve">  Hawke's Bay Region</t>
  </si>
  <si>
    <t xml:space="preserve">  Taranaki Region</t>
  </si>
  <si>
    <t xml:space="preserve">  Manawatu-Wanganui Region</t>
  </si>
  <si>
    <t xml:space="preserve">  Wellington Region</t>
  </si>
  <si>
    <t xml:space="preserve">  Tasman Region</t>
  </si>
  <si>
    <t xml:space="preserve">  Nelson Region</t>
  </si>
  <si>
    <t xml:space="preserve">  Marlborough Region</t>
  </si>
  <si>
    <t xml:space="preserve">  West Coast Region</t>
  </si>
  <si>
    <t xml:space="preserve">  Canterbury Region</t>
  </si>
  <si>
    <t xml:space="preserve">  Otago Region</t>
  </si>
  <si>
    <t xml:space="preserve">  Southland Region</t>
  </si>
  <si>
    <t xml:space="preserve">  Total, Regional Council Areas</t>
  </si>
  <si>
    <t xml:space="preserve">  Area Outside Region</t>
  </si>
  <si>
    <t>Total people</t>
  </si>
  <si>
    <t>Total, New Zealand</t>
  </si>
  <si>
    <t>Per cent change in ethnic identities (grouped total responses) for the census usually resident populaton, 2001, 2006, 2013, by regional council areas</t>
  </si>
  <si>
    <t>2006-13</t>
  </si>
  <si>
    <t>MELAA</t>
  </si>
  <si>
    <t>-</t>
  </si>
  <si>
    <t>When calculating percentages, divide the figure for the category of interest by the figure for 'Total people stated' where this applies.</t>
  </si>
  <si>
    <t>Other consists of responses for a number of small ethnic groups and for New Zealander. New Zealander was included as a new category for the 2006 Census. In 2001, New Zealander was counted in the European category.
nec = not elsewhere classified</t>
  </si>
  <si>
    <t xml:space="preserve">Source: Statistics New Zealand. 
</t>
  </si>
  <si>
    <t>Note: This time series is irregular. Because the 2011 Census was cancelled after the Canterbury earthquake on 22 February 2011, the gap between this census and the last one is seven years.
The change in the data between 2006 and 2013 may be greater than in the usual five-year gap between censuses. Be careful when comparing trends.</t>
  </si>
  <si>
    <t xml:space="preserve">Source: Statistics New Zealand. </t>
  </si>
  <si>
    <t>Total people, ethnic group</t>
  </si>
  <si>
    <t>Kaikoura District</t>
  </si>
  <si>
    <t>Hurunui District</t>
  </si>
  <si>
    <t>Waimakariri District</t>
  </si>
  <si>
    <t>Christchurch City</t>
  </si>
  <si>
    <t>Selwyn District</t>
  </si>
  <si>
    <t>Ashburton District</t>
  </si>
  <si>
    <t>Timaru District</t>
  </si>
  <si>
    <t>Mackenzie District</t>
  </si>
  <si>
    <t>Waimate District</t>
  </si>
  <si>
    <t>Waitaki District</t>
  </si>
  <si>
    <t>Canterbury Region</t>
  </si>
  <si>
    <t>Other consists of responses for a number of small ethnic groups and for New Zealander. New Zealander was included as a new category for the 2006 Census. In 2001, New Zealander was counted in the European category.</t>
  </si>
  <si>
    <r>
      <t xml:space="preserve">  Other ethnicity/New Zealander</t>
    </r>
    <r>
      <rPr>
        <b/>
        <vertAlign val="superscript"/>
        <sz val="9"/>
        <color theme="1"/>
        <rFont val="Arial"/>
        <family val="2"/>
      </rPr>
      <t>1</t>
    </r>
  </si>
  <si>
    <t>Other/NZer</t>
  </si>
  <si>
    <t xml:space="preserve">  Other/NZer</t>
  </si>
  <si>
    <t>'Other ethnicity' consists of responses for a number of small ethnic groups and for New Zealander. New Zealander was included as a new category for the 2006 Census. In 2001, New Zealander was counted in the European category.
nec = not elsewhere classified</t>
  </si>
  <si>
    <t>Ethnicity charts for the Canterbury regional council area and territorial authority areas</t>
  </si>
  <si>
    <t>Source: Statistics New Zealand, NZ.Stat</t>
  </si>
  <si>
    <t>Ethnicity is the ethnic group or groups that people identify with or feel they belong to. Ethnic groups are not mutually exclusive, because people can and do identify with more than one ethnicity. People who identify with more than one ethnicity are included in each ethnic group, so totals sum to more than 100 per cent.</t>
  </si>
  <si>
    <t>'Other Ethnicity' consists of responses for a number of small ethnic groups other than European, Māori, Pacific, Asian, Middle Eastern, Latin American and African, and for 'New Zealander'. 'New Zealander' makes up the majority of the 'Other Ethnicity' group.</t>
  </si>
  <si>
    <t>Numbers are randomly rounded to base 3, so care should be exercised in interpreting some of the very small numbers in these data tables; e.g. a '3' might reflect 1,2,3,4 or 5; and a '6' might reflect 4,5,6,7 or 8. 
This also explains why some of the Total numbers do not sum the Male and Female columns.</t>
  </si>
  <si>
    <t>New Zealand (total population)</t>
  </si>
  <si>
    <t>European</t>
  </si>
  <si>
    <t>Māori</t>
  </si>
  <si>
    <t>Pacific Peoples</t>
  </si>
  <si>
    <t>Asian</t>
  </si>
  <si>
    <t>Middle Eastern Latin American and African</t>
  </si>
  <si>
    <t>Other Ethnicity</t>
  </si>
  <si>
    <t>Age</t>
  </si>
  <si>
    <t>Male</t>
  </si>
  <si>
    <t>Female</t>
  </si>
  <si>
    <t>Total</t>
  </si>
  <si>
    <t>% male</t>
  </si>
  <si>
    <t>% female</t>
  </si>
  <si>
    <t>00-04</t>
  </si>
  <si>
    <t>05-09</t>
  </si>
  <si>
    <t>10-14</t>
  </si>
  <si>
    <t>15-19</t>
  </si>
  <si>
    <t>20-24</t>
  </si>
  <si>
    <t>25-29</t>
  </si>
  <si>
    <t>30-34</t>
  </si>
  <si>
    <t>35-39</t>
  </si>
  <si>
    <t>40-44</t>
  </si>
  <si>
    <t>45-49</t>
  </si>
  <si>
    <t>50-54</t>
  </si>
  <si>
    <t>55-59</t>
  </si>
  <si>
    <t>60-64</t>
  </si>
  <si>
    <t>65-69</t>
  </si>
  <si>
    <t>70-74</t>
  </si>
  <si>
    <t>75-79</t>
  </si>
  <si>
    <t>80-84</t>
  </si>
  <si>
    <t>Canterbury region</t>
  </si>
  <si>
    <t>Kaikōura District</t>
  </si>
  <si>
    <t>Birthplace</t>
  </si>
  <si>
    <t>Total people, birthplace</t>
  </si>
  <si>
    <t xml:space="preserve">  Australia</t>
  </si>
  <si>
    <t xml:space="preserve">  Pacific Islands</t>
  </si>
  <si>
    <t xml:space="preserve">  UK and Ireland</t>
  </si>
  <si>
    <t>Years since arrival in New Zealand</t>
  </si>
  <si>
    <t>Total people, years since arrival</t>
  </si>
  <si>
    <t>Less than 1 year</t>
  </si>
  <si>
    <t>1 year</t>
  </si>
  <si>
    <t>2 years</t>
  </si>
  <si>
    <t>3 years</t>
  </si>
  <si>
    <t>4 years</t>
  </si>
  <si>
    <t>5-9 years</t>
  </si>
  <si>
    <t>10-19 years</t>
  </si>
  <si>
    <t>20 years or more</t>
  </si>
  <si>
    <t>Total people stated</t>
  </si>
  <si>
    <t>Total New Zealand</t>
  </si>
  <si>
    <t>Northland</t>
  </si>
  <si>
    <t>Auckland</t>
  </si>
  <si>
    <t>Waikato</t>
  </si>
  <si>
    <t>Bay of Plenty</t>
  </si>
  <si>
    <t>Gisborne</t>
  </si>
  <si>
    <t>Hawke's Bay</t>
  </si>
  <si>
    <t>Taranaki</t>
  </si>
  <si>
    <t>Manawatu-Wanganui</t>
  </si>
  <si>
    <t>Wellington</t>
  </si>
  <si>
    <t>Tasman</t>
  </si>
  <si>
    <t>Nelson</t>
  </si>
  <si>
    <t>Marlborough</t>
  </si>
  <si>
    <t>West Coast</t>
  </si>
  <si>
    <t>Canterbury</t>
  </si>
  <si>
    <t>Otago</t>
  </si>
  <si>
    <t>Southland</t>
  </si>
  <si>
    <t>Total, regional council areas</t>
  </si>
  <si>
    <t>Area outside region</t>
  </si>
  <si>
    <t>Overseas born</t>
  </si>
  <si>
    <t>Percentage overseas born</t>
  </si>
  <si>
    <t>Area</t>
  </si>
  <si>
    <t>Source: Statistics New Zealand</t>
  </si>
  <si>
    <t>Proportion of people born overseas</t>
  </si>
  <si>
    <t>Overseas born by Canterbury territorial authority area, Census 2013</t>
  </si>
  <si>
    <t>Kaikōura district</t>
  </si>
  <si>
    <t>Hurunui district</t>
  </si>
  <si>
    <t>Waimakariri district</t>
  </si>
  <si>
    <t>Christchurch city</t>
  </si>
  <si>
    <t>Selwyn district</t>
  </si>
  <si>
    <t>Ashburton district</t>
  </si>
  <si>
    <t>Timaru district</t>
  </si>
  <si>
    <t>Mackenzie district</t>
  </si>
  <si>
    <t>Waimate district</t>
  </si>
  <si>
    <t>Waitaki district</t>
  </si>
  <si>
    <t>Australia</t>
  </si>
  <si>
    <t>Pacific Islands</t>
  </si>
  <si>
    <t>UK and Ireland</t>
  </si>
  <si>
    <t>Less than 10 years</t>
  </si>
  <si>
    <t>20+ years</t>
  </si>
  <si>
    <t>Total overseas born</t>
  </si>
  <si>
    <t>Per cent of total stated</t>
  </si>
  <si>
    <t>Per cent of total stated in NZ for 20+ years</t>
  </si>
  <si>
    <t>Pacific</t>
  </si>
  <si>
    <t>Year</t>
  </si>
  <si>
    <t>Percentage of area's population who are:</t>
  </si>
  <si>
    <t xml:space="preserve">Māori </t>
  </si>
  <si>
    <t>Number</t>
  </si>
  <si>
    <t xml:space="preserve">... </t>
  </si>
  <si>
    <t xml:space="preserve"> </t>
  </si>
  <si>
    <r>
      <rPr>
        <b/>
        <sz val="8"/>
        <rFont val="Arial Mäori"/>
        <family val="2"/>
      </rPr>
      <t>Note:</t>
    </r>
    <r>
      <rPr>
        <sz val="8"/>
        <rFont val="Arial Mäori"/>
        <family val="2"/>
      </rPr>
      <t xml:space="preserve"> All derived figures have been calculated using data of greater precision than published. Owing to rounding, individual figures may not sum to give the</t>
    </r>
  </si>
  <si>
    <t xml:space="preserve">          stated totals.</t>
  </si>
  <si>
    <t xml:space="preserve">Hurunui district </t>
  </si>
  <si>
    <t xml:space="preserve">Waimakariri district </t>
  </si>
  <si>
    <t xml:space="preserve">Christchurch city </t>
  </si>
  <si>
    <t xml:space="preserve">Selwyn district </t>
  </si>
  <si>
    <t xml:space="preserve">Ashburton district </t>
  </si>
  <si>
    <t xml:space="preserve">Timaru district </t>
  </si>
  <si>
    <t xml:space="preserve">Mackenzie district </t>
  </si>
  <si>
    <t xml:space="preserve">Waimate district </t>
  </si>
  <si>
    <t xml:space="preserve">Waitaki district </t>
  </si>
  <si>
    <t>Projected ethnic populations of Canterbury, the South Island and New Zealand – and Canterbury territorial authority areas</t>
  </si>
  <si>
    <t>Languages spoken (total responses)</t>
  </si>
  <si>
    <t>English</t>
  </si>
  <si>
    <t>Samoan</t>
  </si>
  <si>
    <t>Hindi</t>
  </si>
  <si>
    <t>French</t>
  </si>
  <si>
    <t>German</t>
  </si>
  <si>
    <t>Tongan</t>
  </si>
  <si>
    <t>Tagalog</t>
  </si>
  <si>
    <t>Afrikaans</t>
  </si>
  <si>
    <t>Spanish</t>
  </si>
  <si>
    <t>New Zealand Sign Language</t>
  </si>
  <si>
    <t>Other</t>
  </si>
  <si>
    <t>Northland Region</t>
  </si>
  <si>
    <t>Auckland Region</t>
  </si>
  <si>
    <t>Waikato Region</t>
  </si>
  <si>
    <t>Bay of Plenty Region</t>
  </si>
  <si>
    <t>Gisborne Region</t>
  </si>
  <si>
    <t>Hawke's Bay Region</t>
  </si>
  <si>
    <t>Taranaki Region</t>
  </si>
  <si>
    <t>Manawatu-Wanganui Region</t>
  </si>
  <si>
    <t>Wellington Region</t>
  </si>
  <si>
    <t>Tasman Region</t>
  </si>
  <si>
    <t>Nelson Region</t>
  </si>
  <si>
    <t>Marlborough Region</t>
  </si>
  <si>
    <t>West Coast Region</t>
  </si>
  <si>
    <t>Otago Region</t>
  </si>
  <si>
    <t>Southland Region</t>
  </si>
  <si>
    <t>Total regional council areas</t>
  </si>
  <si>
    <t>Area Outside Region</t>
  </si>
  <si>
    <t>2. Includes all people who stated each language spoken, whether as their only language or as one of several. Where a person reported more than one language spoken, they were counted in each applicable group.</t>
  </si>
  <si>
    <t>3. Includes Mandarin.</t>
  </si>
  <si>
    <t>4. Includes Cantonese.</t>
  </si>
  <si>
    <t>6. Consists of people who were too young to talk or unable to speak a language.</t>
  </si>
  <si>
    <t>7. Excludes residual categories (not elsewhere included).</t>
  </si>
  <si>
    <t>8. Consists of response unidentifiable, response outside scope, and not stated.</t>
  </si>
  <si>
    <r>
      <rPr>
        <b/>
        <sz val="8"/>
        <rFont val="Arial"/>
        <family val="2"/>
      </rPr>
      <t>Source:</t>
    </r>
    <r>
      <rPr>
        <sz val="8"/>
        <rFont val="Arial"/>
        <family val="2"/>
      </rPr>
      <t xml:space="preserve"> Statistics New Zealand</t>
    </r>
  </si>
  <si>
    <t>Regional council area</t>
  </si>
  <si>
    <t>5. Nfd = not further defined. Includes Chinese languages not further defined.</t>
  </si>
  <si>
    <r>
      <rPr>
        <b/>
        <sz val="8"/>
        <rFont val="Arial"/>
        <family val="2"/>
      </rPr>
      <t>Note:</t>
    </r>
    <r>
      <rPr>
        <sz val="8"/>
        <rFont val="Arial"/>
        <family val="2"/>
      </rPr>
      <t xml:space="preserve"> When calculating percentages, divide the figure for the category of interest by the figure for 'Total people stated' where this applies.
This data has been randomly rounded to protect confidentiality. Individual figures may not add up to totals, and values for the same data may vary in different tables.</t>
    </r>
  </si>
  <si>
    <r>
      <t>Northern Chinese</t>
    </r>
    <r>
      <rPr>
        <b/>
        <vertAlign val="superscript"/>
        <sz val="8"/>
        <rFont val="Arial"/>
        <family val="2"/>
      </rPr>
      <t>(3)</t>
    </r>
  </si>
  <si>
    <r>
      <t>Yue</t>
    </r>
    <r>
      <rPr>
        <b/>
        <vertAlign val="superscript"/>
        <sz val="8"/>
        <rFont val="Arial"/>
        <family val="2"/>
      </rPr>
      <t>(4)</t>
    </r>
  </si>
  <si>
    <r>
      <t>Sinitic nfd</t>
    </r>
    <r>
      <rPr>
        <b/>
        <vertAlign val="superscript"/>
        <sz val="8"/>
        <rFont val="Arial"/>
        <family val="2"/>
      </rPr>
      <t>(5)</t>
    </r>
  </si>
  <si>
    <r>
      <t>None (eg too young to talk)</t>
    </r>
    <r>
      <rPr>
        <b/>
        <vertAlign val="superscript"/>
        <sz val="8"/>
        <rFont val="Arial"/>
        <family val="2"/>
      </rPr>
      <t>(6)</t>
    </r>
  </si>
  <si>
    <r>
      <t>Total people stated</t>
    </r>
    <r>
      <rPr>
        <b/>
        <vertAlign val="superscript"/>
        <sz val="8"/>
        <rFont val="Arial"/>
        <family val="2"/>
      </rPr>
      <t>(7)</t>
    </r>
  </si>
  <si>
    <r>
      <t>Not Elsewhere Included</t>
    </r>
    <r>
      <rPr>
        <b/>
        <vertAlign val="superscript"/>
        <sz val="8"/>
        <rFont val="Arial"/>
        <family val="2"/>
      </rPr>
      <t>(8)</t>
    </r>
  </si>
  <si>
    <t>Symbol:</t>
  </si>
  <si>
    <t xml:space="preserve"> ..C confidential</t>
  </si>
  <si>
    <t xml:space="preserve">Territorial authority area </t>
  </si>
  <si>
    <t>5. nfd = not further defined. Includes Chinese languages not further defined.</t>
  </si>
  <si>
    <t>Languages spoken (total responses) – per cent of total stated</t>
  </si>
  <si>
    <t>Languages spoken (total responses) as a per cent of total stated, regional council areas</t>
  </si>
  <si>
    <t>Languages spoken (total responses) as a per cent of total stated, Canterbury territorial authority areas</t>
  </si>
  <si>
    <t>1. Information in this table is for the 15 most commonly spoken languages. Official languages of New Zealand are highlighted (blue). New Zealand Sign Language is also included as it is an official language of New Zealand. All remaining categories have been grouped as 'other'.</t>
  </si>
  <si>
    <t>Northern Chinese</t>
  </si>
  <si>
    <t>Yue</t>
  </si>
  <si>
    <t>Sinitic nfd</t>
  </si>
  <si>
    <t>None (eg too young to talk)</t>
  </si>
  <si>
    <t>NZ Sign Language</t>
  </si>
  <si>
    <t>Iwi (total responses) and Ngāi Tahu responses for the Māori descent census usually resident population, 2001, 2006, 2013</t>
  </si>
  <si>
    <t>Total people, iwi</t>
  </si>
  <si>
    <t xml:space="preserve">  Ngai Tahu / Kai Tahu</t>
  </si>
  <si>
    <t>Canterbury regional council area</t>
  </si>
  <si>
    <t>New Zealand</t>
  </si>
  <si>
    <t>Per cent increase 2001-06</t>
  </si>
  <si>
    <t>Per cent increase 2006-13</t>
  </si>
  <si>
    <t>Māori descent responses</t>
  </si>
  <si>
    <t>Ngāi Tahu responses</t>
  </si>
  <si>
    <t>Ethnic group responses, Māori descent responses and Ngāi Tahu responses, Census usually resident population 2001, 206, 2013</t>
  </si>
  <si>
    <t>Ethnic group responses, Māori</t>
  </si>
  <si>
    <t>Projected ethnic populations of Canterbury territorial authority areas – where data are available</t>
  </si>
  <si>
    <t>Charts, religious affiliation in Canterbury</t>
  </si>
  <si>
    <t>Ethnicity charts for the Canterbury regional council area</t>
  </si>
  <si>
    <t>Ethnicity charts for Canterbury territorial authority areas</t>
  </si>
  <si>
    <t>Iwi / Ngāi Tahu charts</t>
  </si>
  <si>
    <r>
      <t>Languages spoken (total responses)</t>
    </r>
    <r>
      <rPr>
        <b/>
        <vertAlign val="superscript"/>
        <sz val="14"/>
        <color rgb="FF136B99"/>
        <rFont val="Arial"/>
        <family val="2"/>
      </rPr>
      <t>(1)(2)</t>
    </r>
    <r>
      <rPr>
        <b/>
        <sz val="14"/>
        <color rgb="FF136B99"/>
        <rFont val="Arial"/>
        <family val="2"/>
      </rPr>
      <t xml:space="preserve"> by regional council area</t>
    </r>
  </si>
  <si>
    <r>
      <t>Languages spoken (total responses)</t>
    </r>
    <r>
      <rPr>
        <b/>
        <vertAlign val="superscript"/>
        <sz val="12"/>
        <color rgb="FF136B99"/>
        <rFont val="Arial"/>
        <family val="2"/>
      </rPr>
      <t>(1)(2)</t>
    </r>
    <r>
      <rPr>
        <b/>
        <sz val="12"/>
        <color rgb="FF136B99"/>
        <rFont val="Arial"/>
        <family val="2"/>
      </rPr>
      <t xml:space="preserve"> by Canterbury territorial authority area</t>
    </r>
  </si>
  <si>
    <t>2013(base)</t>
  </si>
  <si>
    <t>Change 2013–38</t>
  </si>
  <si>
    <t>Medium series, 2013(base)–2038</t>
  </si>
  <si>
    <t xml:space="preserve">Kaikōura district </t>
  </si>
  <si>
    <t>European or Other</t>
  </si>
  <si>
    <t>Territorial authority area</t>
  </si>
  <si>
    <t>Average annual change (percent)</t>
  </si>
  <si>
    <t>Projected ethnic populations of Canterbury, the South Island and New Zealand – and Canterbury territorial authority areas, 2013(base)–2038</t>
  </si>
  <si>
    <t>Charts, ethnic population projections, 2013(base)–2038</t>
  </si>
  <si>
    <t>Culture and identity</t>
  </si>
  <si>
    <r>
      <t>Canterbury region</t>
    </r>
    <r>
      <rPr>
        <b/>
        <vertAlign val="superscript"/>
        <sz val="10"/>
        <rFont val="Arial Mäori"/>
        <family val="2"/>
      </rPr>
      <t>1</t>
    </r>
    <r>
      <rPr>
        <b/>
        <sz val="10"/>
        <rFont val="Arial Mäori"/>
        <family val="2"/>
      </rPr>
      <t xml:space="preserve"> </t>
    </r>
  </si>
  <si>
    <r>
      <t>South Island</t>
    </r>
    <r>
      <rPr>
        <b/>
        <vertAlign val="superscript"/>
        <sz val="10"/>
        <rFont val="Arial Mäori"/>
        <family val="2"/>
      </rPr>
      <t>(6)</t>
    </r>
  </si>
  <si>
    <r>
      <t>New Zealand</t>
    </r>
    <r>
      <rPr>
        <b/>
        <vertAlign val="superscript"/>
        <sz val="10"/>
        <rFont val="Arial Mäori"/>
        <family val="2"/>
      </rPr>
      <t>(7)</t>
    </r>
  </si>
  <si>
    <r>
      <t>Population</t>
    </r>
    <r>
      <rPr>
        <sz val="10"/>
        <rFont val="Arial Mäori"/>
        <family val="2"/>
      </rPr>
      <t xml:space="preserve"> at 30 June</t>
    </r>
  </si>
  <si>
    <t>Population at 30 June</t>
  </si>
  <si>
    <t>Note that because people can and do identify with more than one ethnicity, percentages total to more than 100%.</t>
  </si>
  <si>
    <t>These tables contain the updated 2013-base projections of the 'European or Other (including New Zealander)', Maori, Asian, and Pacific ethnic populations usually living in 16 regional council areas and 67 territorial authority areas (cities and districts) in New Zealand, and 21 local boards in Auckland (released October 2017). The projections cover the period 2013(base)-2038 at five-year intervals. These projections have the estimated resident population of each ethnic group at 30 June 2013 as a base (starting point).</t>
  </si>
  <si>
    <t>These ethnic population projections complement the projections of the national ethnic population National Ethnic Population Projections 2013(base)-2038 update (released May 2017), and the total New Zealand subnational population Subnational Population Projections 2013(base)-2043 update (released February 2017). However, only the medium projection of the respective subnational ethnic population projections, the median (50th percentile) of the national ethnic population projections, and the medium projection of the subnational population projections are designed to be directly comparable. Other projections cannot be directly compared because the projection assumptions may be incompatible.</t>
  </si>
  <si>
    <t>It is important to note that these ethnic populations are not mutually exclusive because people can and do identify with more than one ethnicity. People who identify with more than one ethnicity have been included in each ethnic population. Consequently percentages total to more than 100%.</t>
  </si>
  <si>
    <t xml:space="preserve">Medium projection 2013 (base) -2038 </t>
  </si>
  <si>
    <t xml:space="preserve">Overseas born by regional council area, </t>
  </si>
  <si>
    <t>Census 2013</t>
  </si>
  <si>
    <t xml:space="preserve">Census 2018 </t>
  </si>
  <si>
    <t xml:space="preserve">Percentage change </t>
  </si>
  <si>
    <t>2013-18</t>
  </si>
  <si>
    <t>Ethnicity charts by regional council area, Census 2001, 2006, 2013, 2018</t>
  </si>
  <si>
    <t>Ethnic identities (grouped total responses) for the census usually resident population, 2001, 2006, 2013, 2018 by regional council area</t>
  </si>
  <si>
    <t>Ethnic identities (grouped total responses) for the census usually resident population, 2001, 2006, 2013, 2018 by regional council areas as a per cent of total people stated</t>
  </si>
  <si>
    <t>Maori</t>
  </si>
  <si>
    <t>Canterbury's population by age, sex and ethnicity (total grouped responses), Census 2018</t>
  </si>
  <si>
    <t>90+</t>
  </si>
  <si>
    <t>85-89</t>
  </si>
  <si>
    <t xml:space="preserve">Total </t>
  </si>
  <si>
    <t>Ethnic identities (grouped total responses) for the census usually resident population, 2001, 2006, 2013, 2018 by Canterbury territorial authority area</t>
  </si>
  <si>
    <t>For the census usually resident population count, 2018</t>
  </si>
  <si>
    <t>Charts, languages spoken, Census 2018</t>
  </si>
  <si>
    <t xml:space="preserve">Timaru District </t>
  </si>
  <si>
    <t>2018*</t>
  </si>
  <si>
    <t>Ethnic identities (grouped total responses) for the census usually resident population, 2001, 2006, 2013, 2018 by territorial authority area as a per cent of total people stated</t>
  </si>
  <si>
    <t xml:space="preserve"> Europe (not including UK and Ireland) </t>
  </si>
  <si>
    <t xml:space="preserve">North America </t>
  </si>
  <si>
    <t xml:space="preserve">  Asia</t>
  </si>
  <si>
    <t xml:space="preserve">Middle East and Africa </t>
  </si>
  <si>
    <t xml:space="preserve">Other </t>
  </si>
  <si>
    <t xml:space="preserve">Birthplace and years since arrival in New Zealand for the overseas-born census usually resident population count, 2018 Census </t>
  </si>
  <si>
    <t xml:space="preserve">Asia </t>
  </si>
  <si>
    <t>Europe (excl UK and Ireland)</t>
  </si>
  <si>
    <t>Birthplace for overseas-born people usually resident in Canterbury region, Census 2018</t>
  </si>
  <si>
    <t>Panjabi</t>
  </si>
  <si>
    <t>Punjabi</t>
  </si>
  <si>
    <t xml:space="preserve">Official languages spoken as a per cent of total stated, Census 2001, 2006, 2013, 2018 </t>
  </si>
  <si>
    <t xml:space="preserve">  Maori Religions, Beliefs and Philosophies</t>
  </si>
  <si>
    <t xml:space="preserve">Christian </t>
  </si>
  <si>
    <t>Total New Zealand (by RC area)</t>
  </si>
  <si>
    <t xml:space="preserve">Buddhism </t>
  </si>
  <si>
    <t xml:space="preserve">Religious affiliation (total responses) for the Census usually resident population in Canterbury, 2006, 2013, 2018 </t>
  </si>
  <si>
    <t>Islam</t>
  </si>
  <si>
    <t xml:space="preserve">Islam </t>
  </si>
  <si>
    <t>Hinduism</t>
  </si>
  <si>
    <t>Judaism</t>
  </si>
  <si>
    <t xml:space="preserve">Spritualism and New Age </t>
  </si>
  <si>
    <t>Sikhism</t>
  </si>
  <si>
    <t xml:space="preserve">Other religions </t>
  </si>
  <si>
    <t xml:space="preserve">Total people with at least one religious affiliation </t>
  </si>
  <si>
    <t xml:space="preserve">No religion </t>
  </si>
  <si>
    <t xml:space="preserve">Object to answering </t>
  </si>
  <si>
    <t xml:space="preserve">Total people stated </t>
  </si>
  <si>
    <t xml:space="preserve">Not elsewhere included </t>
  </si>
  <si>
    <t xml:space="preserve">Religious affiliation (total responses) as per cent of total stated for the Census usually resident population in Canterbury,  2006, 2013, 2018 </t>
  </si>
  <si>
    <t>Buddhism</t>
  </si>
  <si>
    <t xml:space="preserve">Hinduism </t>
  </si>
  <si>
    <t>Per cent change in religious affiliation (total responses) for the Census usually resident population in Canterbury, 2006-13, 2013-18</t>
  </si>
  <si>
    <t>Stats NZ will not release official statistical counts of iwi for Census 2018 . This is because of the very poor-quality data, primarily due to the level of missing iwi affiliation data, and the absence of alternative data sources for where there is no information.</t>
  </si>
  <si>
    <t xml:space="preserve">Iwi (total responses) and Ngāi Tahu responses for the Māori descent census usually resident population, 2001, 2006, 2013* </t>
  </si>
  <si>
    <t>Ethnic projections 2013(base)–2038, Charts *(base 2018 expected 2021)</t>
  </si>
  <si>
    <t>People born overseas by regional council area and Canterbury territorial authority areas, Census 2018</t>
  </si>
  <si>
    <t>Birthplace and years since arrival in New Zealand for the overseas-born census usually resident population count in Canterbury, 2018 Census</t>
  </si>
  <si>
    <t>Languages spoken by regional council area and Canterbury territorial authority areas, Census 2018</t>
  </si>
  <si>
    <t>Religious affiliation (total responses) for the Census usually resident population in Canterbury, 2006, 2013, 2018</t>
  </si>
  <si>
    <t>* ethnic population projections base 2018 expected 2021</t>
  </si>
  <si>
    <t>** Stats NZ will not release official statistical counts of iwi for Census 2018 . This is because of the very poor-quality data, primarily due to the level of missing iwi affiliation data, and the absence of alternative data sources for where there is no information.</t>
  </si>
  <si>
    <t xml:space="preserve">Change in ethnic identities (grouped total responses) for the census usually resident population, 2001, 2006, 2013, by Canterbury territorial authority area by response and per 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</si>
</sst>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 #,##0_-;_-* &quot;-&quot;??_-;_-@_-"/>
    <numFmt numFmtId="165" formatCode="0.0%"/>
    <numFmt numFmtId="166" formatCode="#,##0\ "/>
    <numFmt numFmtId="167" formatCode="#,##0.0\ "/>
    <numFmt numFmtId="168" formatCode="0.0"/>
  </numFmts>
  <fonts count="8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4"/>
      <color theme="1"/>
      <name val="Arial"/>
      <family val="2"/>
    </font>
    <font>
      <u/>
      <sz val="11"/>
      <color theme="10"/>
      <name val="Arial"/>
      <family val="2"/>
    </font>
    <font>
      <sz val="11"/>
      <color rgb="FF000000"/>
      <name val="Arial"/>
      <family val="2"/>
    </font>
    <font>
      <sz val="10"/>
      <color theme="1"/>
      <name val="Arial"/>
      <family val="2"/>
    </font>
    <font>
      <sz val="9"/>
      <color theme="1"/>
      <name val="Arial"/>
      <family val="2"/>
    </font>
    <font>
      <b/>
      <sz val="9"/>
      <color theme="1"/>
      <name val="Arial"/>
      <family val="2"/>
    </font>
    <font>
      <b/>
      <vertAlign val="superscrip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sz val="8"/>
      <color theme="1"/>
      <name val="Arial"/>
      <family val="2"/>
    </font>
    <font>
      <b/>
      <sz val="10"/>
      <color theme="1"/>
      <name val="Arial"/>
      <family val="2"/>
    </font>
    <font>
      <sz val="10"/>
      <name val="Arial"/>
      <family val="2"/>
    </font>
    <font>
      <sz val="9"/>
      <name val="Arial"/>
      <family val="2"/>
    </font>
    <font>
      <b/>
      <u/>
      <sz val="10"/>
      <name val="Arial"/>
      <family val="2"/>
    </font>
    <font>
      <b/>
      <sz val="10"/>
      <name val="Arial"/>
      <family val="2"/>
    </font>
    <font>
      <b/>
      <sz val="12"/>
      <name val="Arial"/>
      <family val="2"/>
    </font>
    <font>
      <b/>
      <sz val="11"/>
      <name val="Arial"/>
      <family val="2"/>
    </font>
    <font>
      <b/>
      <sz val="9"/>
      <name val="Arial"/>
      <family val="2"/>
    </font>
    <font>
      <sz val="8"/>
      <name val="Arial"/>
      <family val="2"/>
    </font>
    <font>
      <sz val="10"/>
      <name val="Times New Roman"/>
      <family val="1"/>
    </font>
    <font>
      <b/>
      <sz val="11"/>
      <name val="Arial Mäori"/>
      <family val="2"/>
    </font>
    <font>
      <sz val="11"/>
      <name val="Arial Mäori"/>
      <family val="2"/>
    </font>
    <font>
      <sz val="10"/>
      <name val="Arial Mäori"/>
      <family val="2"/>
    </font>
    <font>
      <sz val="8"/>
      <name val="Arial Mäori"/>
      <family val="2"/>
    </font>
    <font>
      <b/>
      <sz val="8"/>
      <name val="Arial Mäori"/>
      <family val="2"/>
    </font>
    <font>
      <i/>
      <sz val="11"/>
      <name val="Arial Mäori"/>
      <family val="2"/>
    </font>
    <font>
      <sz val="10"/>
      <name val="Tahoma"/>
      <family val="2"/>
    </font>
    <font>
      <b/>
      <sz val="8"/>
      <name val="Arial"/>
      <family val="2"/>
    </font>
    <font>
      <b/>
      <vertAlign val="superscript"/>
      <sz val="8"/>
      <name val="Arial"/>
      <family val="2"/>
    </font>
    <font>
      <b/>
      <sz val="8"/>
      <color theme="1"/>
      <name val="Arial"/>
      <family val="2"/>
    </font>
    <font>
      <sz val="12"/>
      <color rgb="FF136B99"/>
      <name val="Arial"/>
      <family val="2"/>
    </font>
    <font>
      <b/>
      <sz val="18"/>
      <color rgb="FF136B99"/>
      <name val="Arial"/>
      <family val="2"/>
    </font>
    <font>
      <b/>
      <sz val="12"/>
      <color rgb="FF136B99"/>
      <name val="Arial"/>
      <family val="2"/>
    </font>
    <font>
      <b/>
      <sz val="14"/>
      <color rgb="FF136B99"/>
      <name val="Arial"/>
      <family val="2"/>
    </font>
    <font>
      <b/>
      <sz val="14"/>
      <color rgb="FF136B99"/>
      <name val="Arial Mäori"/>
      <family val="2"/>
    </font>
    <font>
      <b/>
      <sz val="12"/>
      <color rgb="FF136B99"/>
      <name val="Arial Mäori"/>
      <family val="2"/>
    </font>
    <font>
      <b/>
      <vertAlign val="superscript"/>
      <sz val="12"/>
      <color rgb="FF136B99"/>
      <name val="Arial"/>
      <family val="2"/>
    </font>
    <font>
      <b/>
      <vertAlign val="superscript"/>
      <sz val="14"/>
      <color rgb="FF136B99"/>
      <name val="Arial"/>
      <family val="2"/>
    </font>
    <font>
      <u/>
      <sz val="11"/>
      <color rgb="FF136B99"/>
      <name val="Arial"/>
      <family val="2"/>
    </font>
    <font>
      <sz val="11"/>
      <color rgb="FF136B99"/>
      <name val="Arial"/>
      <family val="2"/>
    </font>
    <font>
      <b/>
      <sz val="10"/>
      <name val="Arial Mäori"/>
      <family val="2"/>
    </font>
    <font>
      <b/>
      <vertAlign val="superscript"/>
      <sz val="10"/>
      <name val="Arial Mäori"/>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000000"/>
      <name val="Arial"/>
      <family val="2"/>
    </font>
    <font>
      <sz val="10"/>
      <color rgb="FF000000"/>
      <name val="Arial"/>
      <family val="2"/>
    </font>
    <font>
      <u/>
      <sz val="10"/>
      <color theme="10"/>
      <name val="Arial"/>
      <family val="2"/>
    </font>
    <font>
      <sz val="11"/>
      <color rgb="FF000000"/>
      <name val="Calibri"/>
      <family val="2"/>
      <scheme val="minor"/>
    </font>
    <font>
      <u/>
      <sz val="11"/>
      <color theme="10"/>
      <name val="Calibri"/>
      <family val="2"/>
      <scheme val="minor"/>
    </font>
  </fonts>
  <fills count="3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136B99"/>
      </left>
      <right style="thin">
        <color rgb="FF136B99"/>
      </right>
      <top style="thin">
        <color rgb="FF136B99"/>
      </top>
      <bottom style="thin">
        <color rgb="FF136B99"/>
      </bottom>
      <diagonal/>
    </border>
    <border>
      <left/>
      <right style="thin">
        <color indexed="64"/>
      </right>
      <top/>
      <bottom/>
      <diagonal/>
    </border>
    <border>
      <left style="thin">
        <color rgb="FF136B99"/>
      </left>
      <right/>
      <top style="thin">
        <color rgb="FF136B99"/>
      </top>
      <bottom style="thin">
        <color rgb="FF136B99"/>
      </bottom>
      <diagonal/>
    </border>
    <border>
      <left/>
      <right/>
      <top style="thin">
        <color rgb="FF136B99"/>
      </top>
      <bottom style="thin">
        <color rgb="FF136B99"/>
      </bottom>
      <diagonal/>
    </border>
    <border>
      <left/>
      <right style="thin">
        <color rgb="FF136B99"/>
      </right>
      <top style="thin">
        <color rgb="FF136B99"/>
      </top>
      <bottom style="thin">
        <color rgb="FF136B99"/>
      </bottom>
      <diagonal/>
    </border>
  </borders>
  <cellStyleXfs count="163">
    <xf numFmtId="0" fontId="0" fillId="0" borderId="0"/>
    <xf numFmtId="9" fontId="5" fillId="0" borderId="0" applyFont="0" applyFill="0" applyBorder="0" applyAlignment="0" applyProtection="0"/>
    <xf numFmtId="0" fontId="8" fillId="0" borderId="0" applyNumberFormat="0" applyFill="0" applyBorder="0" applyAlignment="0" applyProtection="0"/>
    <xf numFmtId="43" fontId="5"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8" applyNumberFormat="0" applyAlignment="0" applyProtection="0"/>
    <xf numFmtId="0" fontId="22" fillId="8" borderId="9" applyNumberFormat="0" applyAlignment="0" applyProtection="0"/>
    <xf numFmtId="0" fontId="23" fillId="8" borderId="8" applyNumberFormat="0" applyAlignment="0" applyProtection="0"/>
    <xf numFmtId="0" fontId="24" fillId="0" borderId="10" applyNumberFormat="0" applyFill="0" applyAlignment="0" applyProtection="0"/>
    <xf numFmtId="0" fontId="25" fillId="9" borderId="11" applyNumberFormat="0" applyAlignment="0" applyProtection="0"/>
    <xf numFmtId="0" fontId="26" fillId="0" borderId="0" applyNumberFormat="0" applyFill="0" applyBorder="0" applyAlignment="0" applyProtection="0"/>
    <xf numFmtId="0" fontId="5" fillId="10" borderId="12" applyNumberFormat="0" applyFont="0" applyAlignment="0" applyProtection="0"/>
    <xf numFmtId="0" fontId="27" fillId="0" borderId="0" applyNumberFormat="0" applyFill="0" applyBorder="0" applyAlignment="0" applyProtection="0"/>
    <xf numFmtId="0" fontId="6" fillId="0" borderId="13"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8" fillId="34" borderId="0" applyNumberFormat="0" applyBorder="0" applyAlignment="0" applyProtection="0"/>
    <xf numFmtId="0" fontId="31" fillId="0" borderId="0"/>
    <xf numFmtId="0" fontId="38" fillId="0" borderId="0">
      <alignment horizontal="right"/>
    </xf>
    <xf numFmtId="0" fontId="39" fillId="0" borderId="0"/>
    <xf numFmtId="0" fontId="31" fillId="0" borderId="0"/>
    <xf numFmtId="0" fontId="46" fillId="0" borderId="0"/>
    <xf numFmtId="0" fontId="31" fillId="0" borderId="0"/>
    <xf numFmtId="0" fontId="38" fillId="0" borderId="0">
      <alignment horizontal="left"/>
    </xf>
    <xf numFmtId="0" fontId="38" fillId="0" borderId="0">
      <alignment horizontal="center" vertical="center" wrapText="1"/>
    </xf>
    <xf numFmtId="0" fontId="38" fillId="0" borderId="0">
      <alignment horizontal="left" vertical="center" wrapText="1"/>
    </xf>
    <xf numFmtId="0" fontId="47" fillId="0" borderId="0">
      <alignment horizontal="left"/>
    </xf>
    <xf numFmtId="0" fontId="47" fillId="0" borderId="18" applyAlignment="0" applyProtection="0"/>
    <xf numFmtId="0" fontId="31" fillId="0" borderId="0"/>
    <xf numFmtId="0" fontId="62" fillId="0" borderId="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5" borderId="0" applyNumberFormat="0" applyBorder="0" applyAlignment="0" applyProtection="0"/>
    <xf numFmtId="0" fontId="69" fillId="6" borderId="0" applyNumberFormat="0" applyBorder="0" applyAlignment="0" applyProtection="0"/>
    <xf numFmtId="0" fontId="70" fillId="7" borderId="8" applyNumberFormat="0" applyAlignment="0" applyProtection="0"/>
    <xf numFmtId="0" fontId="71" fillId="8" borderId="9" applyNumberFormat="0" applyAlignment="0" applyProtection="0"/>
    <xf numFmtId="0" fontId="72" fillId="8" borderId="8" applyNumberFormat="0" applyAlignment="0" applyProtection="0"/>
    <xf numFmtId="0" fontId="73" fillId="0" borderId="10" applyNumberFormat="0" applyFill="0" applyAlignment="0" applyProtection="0"/>
    <xf numFmtId="0" fontId="74" fillId="9" borderId="11" applyNumberFormat="0" applyAlignment="0" applyProtection="0"/>
    <xf numFmtId="0" fontId="75" fillId="0" borderId="0" applyNumberFormat="0" applyFill="0" applyBorder="0" applyAlignment="0" applyProtection="0"/>
    <xf numFmtId="0" fontId="4" fillId="10" borderId="12" applyNumberFormat="0" applyFont="0" applyAlignment="0" applyProtection="0"/>
    <xf numFmtId="0" fontId="76" fillId="0" borderId="0" applyNumberFormat="0" applyFill="0" applyBorder="0" applyAlignment="0" applyProtection="0"/>
    <xf numFmtId="0" fontId="77" fillId="0" borderId="13" applyNumberFormat="0" applyFill="0" applyAlignment="0" applyProtection="0"/>
    <xf numFmtId="0" fontId="7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7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7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7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7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7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10" borderId="12"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80" fillId="0" borderId="0"/>
    <xf numFmtId="0" fontId="81" fillId="0" borderId="0" applyNumberFormat="0" applyFill="0" applyBorder="0" applyAlignment="0" applyProtection="0"/>
    <xf numFmtId="0" fontId="80" fillId="0" borderId="0"/>
    <xf numFmtId="0" fontId="82" fillId="0" borderId="0"/>
    <xf numFmtId="0" fontId="31" fillId="0" borderId="0"/>
    <xf numFmtId="0" fontId="2" fillId="0" borderId="0"/>
    <xf numFmtId="0" fontId="83" fillId="0" borderId="0" applyNumberFormat="0" applyFill="0" applyBorder="0" applyAlignment="0" applyProtection="0"/>
    <xf numFmtId="0" fontId="1" fillId="10" borderId="1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49">
    <xf numFmtId="0" fontId="0" fillId="0" borderId="0" xfId="0"/>
    <xf numFmtId="0" fontId="0" fillId="2" borderId="0" xfId="0" applyFill="1"/>
    <xf numFmtId="0" fontId="7" fillId="2" borderId="0" xfId="0" applyFont="1" applyFill="1"/>
    <xf numFmtId="0" fontId="0" fillId="2" borderId="0" xfId="0" applyFont="1" applyFill="1"/>
    <xf numFmtId="0" fontId="9" fillId="3" borderId="0" xfId="0" applyFont="1" applyFill="1" applyBorder="1" applyAlignment="1">
      <alignment vertical="top" wrapText="1"/>
    </xf>
    <xf numFmtId="0" fontId="11" fillId="2" borderId="1" xfId="0" applyFont="1" applyFill="1" applyBorder="1" applyAlignment="1">
      <alignment vertical="center"/>
    </xf>
    <xf numFmtId="0" fontId="0" fillId="2" borderId="0" xfId="0" applyFill="1" applyAlignment="1">
      <alignment horizontal="left" vertical="top"/>
    </xf>
    <xf numFmtId="10" fontId="11" fillId="2" borderId="1" xfId="1" applyNumberFormat="1" applyFont="1" applyFill="1" applyBorder="1" applyAlignment="1">
      <alignment vertical="center"/>
    </xf>
    <xf numFmtId="0" fontId="11" fillId="2" borderId="0" xfId="0" applyFont="1" applyFill="1"/>
    <xf numFmtId="0" fontId="11" fillId="2" borderId="1" xfId="0" applyFont="1" applyFill="1" applyBorder="1" applyAlignment="1">
      <alignment horizontal="center" vertical="center"/>
    </xf>
    <xf numFmtId="0" fontId="11" fillId="2" borderId="0" xfId="0" applyFont="1" applyFill="1" applyAlignment="1">
      <alignment vertical="top"/>
    </xf>
    <xf numFmtId="0" fontId="30" fillId="2" borderId="0" xfId="0" applyFont="1" applyFill="1"/>
    <xf numFmtId="164" fontId="33" fillId="2" borderId="1" xfId="3" applyNumberFormat="1" applyFont="1" applyFill="1" applyBorder="1" applyAlignment="1">
      <alignment horizontal="right" vertical="center" wrapText="1"/>
    </xf>
    <xf numFmtId="164" fontId="34" fillId="2" borderId="1" xfId="3" applyNumberFormat="1" applyFont="1" applyFill="1" applyBorder="1" applyAlignment="1">
      <alignment horizontal="right" vertical="center" wrapText="1"/>
    </xf>
    <xf numFmtId="164" fontId="32" fillId="2" borderId="1" xfId="3" applyNumberFormat="1" applyFont="1" applyFill="1" applyBorder="1" applyAlignment="1">
      <alignment vertical="top" wrapText="1"/>
    </xf>
    <xf numFmtId="164" fontId="32" fillId="2" borderId="1" xfId="3" applyNumberFormat="1" applyFont="1" applyFill="1" applyBorder="1" applyAlignment="1">
      <alignment horizontal="right"/>
    </xf>
    <xf numFmtId="164" fontId="32" fillId="2" borderId="1" xfId="3" applyNumberFormat="1" applyFont="1" applyFill="1" applyBorder="1"/>
    <xf numFmtId="0" fontId="0" fillId="2" borderId="0" xfId="0" applyFill="1" applyBorder="1"/>
    <xf numFmtId="164" fontId="11" fillId="2" borderId="1" xfId="3" applyNumberFormat="1" applyFont="1" applyFill="1" applyBorder="1" applyAlignment="1">
      <alignment vertical="center"/>
    </xf>
    <xf numFmtId="164" fontId="32" fillId="2" borderId="1" xfId="3" applyNumberFormat="1" applyFont="1" applyFill="1" applyBorder="1" applyAlignment="1">
      <alignment horizontal="left" vertical="top" wrapText="1"/>
    </xf>
    <xf numFmtId="10" fontId="32" fillId="2" borderId="1" xfId="1" applyNumberFormat="1" applyFont="1" applyFill="1" applyBorder="1" applyAlignment="1">
      <alignment horizontal="right"/>
    </xf>
    <xf numFmtId="10" fontId="11" fillId="2" borderId="1" xfId="1" applyNumberFormat="1" applyFont="1" applyFill="1" applyBorder="1" applyAlignment="1">
      <alignment horizontal="right" vertical="center"/>
    </xf>
    <xf numFmtId="0" fontId="29" fillId="2" borderId="0" xfId="0" applyFont="1" applyFill="1" applyBorder="1"/>
    <xf numFmtId="10" fontId="29" fillId="2" borderId="0" xfId="0" applyNumberFormat="1" applyFont="1" applyFill="1" applyBorder="1"/>
    <xf numFmtId="9" fontId="11" fillId="2" borderId="0" xfId="1" applyFont="1" applyFill="1" applyAlignment="1">
      <alignment vertical="top"/>
    </xf>
    <xf numFmtId="0" fontId="35" fillId="2" borderId="0" xfId="0" applyFont="1" applyFill="1" applyAlignment="1">
      <alignment horizontal="left" vertical="top"/>
    </xf>
    <xf numFmtId="0" fontId="32" fillId="2" borderId="0" xfId="0" applyFont="1" applyFill="1" applyAlignment="1">
      <alignment horizontal="left" vertical="top"/>
    </xf>
    <xf numFmtId="0" fontId="36" fillId="2" borderId="0" xfId="0" applyFont="1" applyFill="1" applyAlignment="1">
      <alignment horizontal="left" vertical="top"/>
    </xf>
    <xf numFmtId="0" fontId="34" fillId="2" borderId="1" xfId="0" applyFont="1" applyFill="1" applyBorder="1" applyAlignment="1">
      <alignment vertical="top"/>
    </xf>
    <xf numFmtId="0" fontId="34" fillId="2" borderId="0" xfId="0" applyFont="1" applyFill="1" applyAlignment="1">
      <alignment vertical="top"/>
    </xf>
    <xf numFmtId="49" fontId="32" fillId="2" borderId="1" xfId="0" applyNumberFormat="1" applyFont="1" applyFill="1" applyBorder="1" applyAlignment="1">
      <alignment vertical="center"/>
    </xf>
    <xf numFmtId="0" fontId="32" fillId="2" borderId="1" xfId="0" applyNumberFormat="1" applyFont="1" applyFill="1" applyBorder="1" applyAlignment="1">
      <alignment horizontal="right"/>
    </xf>
    <xf numFmtId="0" fontId="32" fillId="2" borderId="1" xfId="0" applyNumberFormat="1" applyFont="1" applyFill="1" applyBorder="1" applyAlignment="1">
      <alignment vertical="center"/>
    </xf>
    <xf numFmtId="10" fontId="32" fillId="2" borderId="1" xfId="1" applyNumberFormat="1" applyFont="1" applyFill="1" applyBorder="1" applyAlignment="1">
      <alignment vertical="center"/>
    </xf>
    <xf numFmtId="0" fontId="32" fillId="2" borderId="1" xfId="0" applyFont="1" applyFill="1" applyBorder="1" applyAlignment="1">
      <alignment vertical="center"/>
    </xf>
    <xf numFmtId="10" fontId="32" fillId="2" borderId="1" xfId="0" applyNumberFormat="1" applyFont="1" applyFill="1" applyBorder="1" applyAlignment="1">
      <alignment vertical="center"/>
    </xf>
    <xf numFmtId="49" fontId="31" fillId="2" borderId="0" xfId="0" applyNumberFormat="1" applyFont="1" applyFill="1"/>
    <xf numFmtId="10" fontId="0" fillId="2" borderId="0" xfId="0" applyNumberFormat="1" applyFill="1"/>
    <xf numFmtId="49" fontId="0" fillId="2" borderId="0" xfId="0" applyNumberFormat="1" applyFill="1"/>
    <xf numFmtId="0" fontId="32" fillId="2" borderId="0" xfId="0" applyFont="1" applyFill="1"/>
    <xf numFmtId="0" fontId="32" fillId="2" borderId="1" xfId="0" applyFont="1" applyFill="1" applyBorder="1" applyAlignment="1">
      <alignment horizontal="center" vertical="center" wrapText="1"/>
    </xf>
    <xf numFmtId="0" fontId="32" fillId="2" borderId="0" xfId="0" applyFont="1" applyFill="1" applyBorder="1" applyAlignment="1">
      <alignment vertical="center"/>
    </xf>
    <xf numFmtId="0" fontId="11" fillId="2" borderId="1" xfId="0" applyFont="1" applyFill="1" applyBorder="1"/>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9" fontId="0" fillId="2" borderId="0" xfId="1" applyFont="1" applyFill="1"/>
    <xf numFmtId="0" fontId="3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7" fillId="2" borderId="1" xfId="0" applyFont="1" applyFill="1" applyBorder="1" applyAlignment="1">
      <alignment horizontal="left" vertical="center"/>
    </xf>
    <xf numFmtId="0" fontId="32" fillId="2" borderId="1" xfId="0" applyFont="1" applyFill="1" applyBorder="1" applyAlignment="1">
      <alignment horizontal="left" vertical="center"/>
    </xf>
    <xf numFmtId="0" fontId="11" fillId="2" borderId="1" xfId="0" applyFont="1" applyFill="1" applyBorder="1" applyAlignment="1">
      <alignment horizontal="right" vertical="center"/>
    </xf>
    <xf numFmtId="0" fontId="12" fillId="2" borderId="1" xfId="0" applyFont="1" applyFill="1" applyBorder="1" applyAlignment="1">
      <alignment horizontal="left" vertical="center" wrapText="1"/>
    </xf>
    <xf numFmtId="0" fontId="32" fillId="2" borderId="1" xfId="0" applyFont="1" applyFill="1" applyBorder="1" applyAlignment="1">
      <alignment horizontal="right"/>
    </xf>
    <xf numFmtId="0" fontId="32" fillId="2" borderId="1" xfId="0" applyFont="1" applyFill="1" applyBorder="1"/>
    <xf numFmtId="0" fontId="6" fillId="2" borderId="0" xfId="0" applyFont="1" applyFill="1"/>
    <xf numFmtId="165" fontId="11" fillId="2" borderId="1" xfId="1" applyNumberFormat="1" applyFont="1" applyFill="1" applyBorder="1" applyAlignment="1">
      <alignment horizontal="right" vertical="center"/>
    </xf>
    <xf numFmtId="0" fontId="32" fillId="2" borderId="0" xfId="0" applyFont="1" applyFill="1" applyAlignment="1">
      <alignment horizontal="left"/>
    </xf>
    <xf numFmtId="165" fontId="11" fillId="2" borderId="1" xfId="1" applyNumberFormat="1" applyFont="1" applyFill="1" applyBorder="1" applyAlignment="1">
      <alignment vertical="center"/>
    </xf>
    <xf numFmtId="0" fontId="11" fillId="2" borderId="1" xfId="0" applyNumberFormat="1" applyFont="1" applyFill="1" applyBorder="1" applyAlignment="1">
      <alignment horizontal="right" vertical="center"/>
    </xf>
    <xf numFmtId="165" fontId="12" fillId="2" borderId="1" xfId="1" applyNumberFormat="1" applyFont="1" applyFill="1" applyBorder="1" applyAlignment="1">
      <alignment horizontal="center" vertical="center" wrapText="1"/>
    </xf>
    <xf numFmtId="165" fontId="11" fillId="2" borderId="1" xfId="1" applyNumberFormat="1" applyFont="1" applyFill="1" applyBorder="1"/>
    <xf numFmtId="0" fontId="11" fillId="2" borderId="1" xfId="0" applyFont="1" applyFill="1" applyBorder="1" applyAlignment="1">
      <alignment horizontal="right"/>
    </xf>
    <xf numFmtId="0" fontId="11" fillId="2" borderId="1" xfId="1" applyNumberFormat="1" applyFont="1" applyFill="1" applyBorder="1" applyAlignment="1">
      <alignment horizontal="right" vertical="center"/>
    </xf>
    <xf numFmtId="1" fontId="40" fillId="2" borderId="0" xfId="47" applyNumberFormat="1" applyFont="1" applyFill="1" applyAlignment="1"/>
    <xf numFmtId="1" fontId="41" fillId="2" borderId="0" xfId="47" applyNumberFormat="1" applyFont="1" applyFill="1" applyAlignment="1"/>
    <xf numFmtId="1" fontId="42" fillId="2" borderId="0" xfId="47" applyNumberFormat="1" applyFont="1" applyFill="1" applyAlignment="1"/>
    <xf numFmtId="1" fontId="43" fillId="2" borderId="0" xfId="47" applyNumberFormat="1" applyFont="1" applyFill="1" applyAlignment="1">
      <alignment horizontal="left"/>
    </xf>
    <xf numFmtId="1" fontId="43" fillId="2" borderId="0" xfId="47" applyNumberFormat="1" applyFont="1" applyFill="1" applyAlignment="1"/>
    <xf numFmtId="1" fontId="42" fillId="2" borderId="0" xfId="47" applyNumberFormat="1" applyFont="1" applyFill="1" applyAlignment="1">
      <alignment horizontal="left"/>
    </xf>
    <xf numFmtId="167" fontId="42" fillId="2" borderId="0" xfId="47" applyNumberFormat="1" applyFont="1" applyFill="1" applyAlignment="1">
      <alignment horizontal="left"/>
    </xf>
    <xf numFmtId="0" fontId="42" fillId="2" borderId="0" xfId="48" applyFont="1" applyFill="1"/>
    <xf numFmtId="0" fontId="43" fillId="2" borderId="18" xfId="0" applyFont="1" applyFill="1" applyBorder="1"/>
    <xf numFmtId="0" fontId="43" fillId="2" borderId="0" xfId="0" applyFont="1" applyFill="1" applyBorder="1"/>
    <xf numFmtId="0" fontId="43" fillId="2" borderId="0" xfId="47" applyFont="1" applyFill="1" applyAlignment="1">
      <alignment horizontal="right"/>
    </xf>
    <xf numFmtId="1" fontId="45" fillId="2" borderId="0" xfId="47" applyNumberFormat="1" applyFont="1" applyFill="1" applyAlignment="1"/>
    <xf numFmtId="1" fontId="43" fillId="2" borderId="0" xfId="47" applyNumberFormat="1" applyFont="1" applyFill="1" applyBorder="1" applyAlignment="1">
      <alignment horizontal="left"/>
    </xf>
    <xf numFmtId="0" fontId="46" fillId="2" borderId="0" xfId="49" applyFill="1"/>
    <xf numFmtId="0" fontId="36" fillId="2" borderId="0" xfId="50" applyFont="1" applyFill="1" applyAlignment="1" applyProtection="1">
      <alignment horizontal="left" wrapText="1"/>
    </xf>
    <xf numFmtId="0" fontId="10" fillId="2" borderId="0" xfId="49" applyFont="1" applyFill="1" applyAlignment="1">
      <alignment horizontal="left"/>
    </xf>
    <xf numFmtId="0" fontId="47" fillId="2" borderId="0" xfId="54" applyFill="1">
      <alignment horizontal="left"/>
    </xf>
    <xf numFmtId="0" fontId="38" fillId="2" borderId="0" xfId="53" applyFill="1" applyBorder="1" applyAlignment="1">
      <alignment vertical="center"/>
    </xf>
    <xf numFmtId="0" fontId="38" fillId="2" borderId="0" xfId="54" applyFont="1" applyFill="1">
      <alignment horizontal="left"/>
    </xf>
    <xf numFmtId="0" fontId="38" fillId="2" borderId="0" xfId="55" applyFont="1" applyFill="1" applyBorder="1" applyAlignment="1">
      <alignment horizontal="left"/>
    </xf>
    <xf numFmtId="0" fontId="38" fillId="2" borderId="0" xfId="49" applyFont="1" applyFill="1"/>
    <xf numFmtId="0" fontId="31" fillId="2" borderId="0" xfId="50" applyFont="1" applyFill="1" applyAlignment="1" applyProtection="1">
      <alignment horizontal="left"/>
    </xf>
    <xf numFmtId="0" fontId="47" fillId="2" borderId="1" xfId="52" applyFont="1" applyFill="1" applyBorder="1">
      <alignment horizontal="center" vertical="center" wrapText="1"/>
    </xf>
    <xf numFmtId="0" fontId="38" fillId="2" borderId="1" xfId="53" applyFill="1" applyBorder="1">
      <alignment horizontal="left" vertical="center" wrapText="1"/>
    </xf>
    <xf numFmtId="3" fontId="38" fillId="2" borderId="1" xfId="46" applyNumberFormat="1" applyFill="1" applyBorder="1" applyAlignment="1">
      <alignment horizontal="right" indent="1"/>
    </xf>
    <xf numFmtId="0" fontId="47" fillId="2" borderId="1" xfId="53" applyFont="1" applyFill="1" applyBorder="1">
      <alignment horizontal="left" vertical="center" wrapText="1"/>
    </xf>
    <xf numFmtId="0" fontId="47" fillId="2" borderId="0" xfId="49" applyFont="1" applyFill="1" applyBorder="1" applyAlignment="1">
      <alignment vertical="center" wrapText="1"/>
    </xf>
    <xf numFmtId="165" fontId="38" fillId="2" borderId="1" xfId="1" applyNumberFormat="1" applyFont="1" applyFill="1" applyBorder="1" applyAlignment="1">
      <alignment horizontal="right" indent="1"/>
    </xf>
    <xf numFmtId="0" fontId="36" fillId="2" borderId="0" xfId="50" applyFont="1" applyFill="1" applyAlignment="1" applyProtection="1"/>
    <xf numFmtId="0" fontId="47" fillId="2" borderId="0" xfId="50" applyFont="1" applyFill="1" applyBorder="1" applyAlignment="1" applyProtection="1"/>
    <xf numFmtId="0" fontId="38" fillId="2" borderId="0" xfId="56" applyNumberFormat="1" applyFont="1" applyFill="1" applyAlignment="1">
      <alignment horizontal="left" wrapText="1"/>
    </xf>
    <xf numFmtId="0" fontId="47" fillId="2" borderId="0" xfId="49" quotePrefix="1" applyFont="1" applyFill="1" applyAlignment="1">
      <alignment horizontal="left"/>
    </xf>
    <xf numFmtId="0" fontId="29" fillId="2" borderId="1" xfId="49" applyFont="1" applyFill="1" applyBorder="1"/>
    <xf numFmtId="0" fontId="31" fillId="2" borderId="0" xfId="50" applyFont="1" applyFill="1" applyAlignment="1" applyProtection="1">
      <alignment horizontal="left" vertical="center"/>
    </xf>
    <xf numFmtId="0" fontId="38" fillId="2" borderId="0" xfId="49" applyFont="1" applyFill="1" applyBorder="1" applyAlignment="1">
      <alignment vertical="center" wrapText="1"/>
    </xf>
    <xf numFmtId="0" fontId="47" fillId="35" borderId="1" xfId="52" applyFont="1" applyFill="1" applyBorder="1">
      <alignment horizontal="center" vertical="center" wrapText="1"/>
    </xf>
    <xf numFmtId="3" fontId="38" fillId="35" borderId="1" xfId="46" applyNumberFormat="1" applyFill="1" applyBorder="1" applyAlignment="1">
      <alignment horizontal="right" indent="1"/>
    </xf>
    <xf numFmtId="165" fontId="38" fillId="35" borderId="1" xfId="1" applyNumberFormat="1" applyFont="1" applyFill="1" applyBorder="1" applyAlignment="1">
      <alignment horizontal="right" indent="1"/>
    </xf>
    <xf numFmtId="0" fontId="47" fillId="2" borderId="16" xfId="51" applyFont="1" applyFill="1" applyBorder="1" applyAlignment="1">
      <alignment vertical="center" wrapText="1"/>
    </xf>
    <xf numFmtId="0" fontId="47" fillId="2" borderId="17" xfId="51" applyFont="1" applyFill="1" applyBorder="1" applyAlignment="1">
      <alignment vertical="center" wrapText="1"/>
    </xf>
    <xf numFmtId="0" fontId="29" fillId="2" borderId="0" xfId="0" applyFont="1" applyFill="1"/>
    <xf numFmtId="0" fontId="29" fillId="2" borderId="1" xfId="0"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xf>
    <xf numFmtId="165" fontId="29" fillId="2" borderId="1" xfId="0" applyNumberFormat="1" applyFont="1" applyFill="1" applyBorder="1" applyAlignment="1">
      <alignment vertical="center"/>
    </xf>
    <xf numFmtId="0" fontId="29" fillId="2" borderId="16" xfId="0" applyFont="1" applyFill="1" applyBorder="1" applyAlignment="1">
      <alignment vertical="center"/>
    </xf>
    <xf numFmtId="0" fontId="29" fillId="2" borderId="17" xfId="0" applyFont="1" applyFill="1" applyBorder="1" applyAlignment="1">
      <alignment vertical="center"/>
    </xf>
    <xf numFmtId="43" fontId="29" fillId="2" borderId="1" xfId="3" applyFont="1" applyFill="1" applyBorder="1" applyAlignment="1">
      <alignment horizontal="center" vertical="center"/>
    </xf>
    <xf numFmtId="0" fontId="0" fillId="2" borderId="0" xfId="0" applyFill="1" applyAlignment="1">
      <alignment horizontal="center" vertical="center"/>
    </xf>
    <xf numFmtId="0" fontId="49" fillId="2" borderId="1" xfId="0" applyFont="1" applyFill="1" applyBorder="1" applyAlignment="1">
      <alignment vertical="center"/>
    </xf>
    <xf numFmtId="164" fontId="29" fillId="2" borderId="1" xfId="3" applyNumberFormat="1" applyFont="1" applyFill="1" applyBorder="1" applyAlignment="1">
      <alignment vertical="center"/>
    </xf>
    <xf numFmtId="0" fontId="0" fillId="2" borderId="0" xfId="0" applyFill="1" applyAlignment="1">
      <alignment horizontal="center"/>
    </xf>
    <xf numFmtId="165" fontId="29" fillId="2" borderId="1" xfId="0" applyNumberFormat="1" applyFont="1" applyFill="1" applyBorder="1" applyAlignment="1">
      <alignment horizontal="center" vertical="center"/>
    </xf>
    <xf numFmtId="165" fontId="29" fillId="2" borderId="0" xfId="0" applyNumberFormat="1" applyFont="1" applyFill="1" applyBorder="1" applyAlignment="1">
      <alignment horizontal="center" vertical="center"/>
    </xf>
    <xf numFmtId="0" fontId="0" fillId="2" borderId="0" xfId="0" applyFill="1" applyAlignment="1">
      <alignment vertical="center"/>
    </xf>
    <xf numFmtId="165" fontId="29" fillId="2" borderId="1" xfId="1" applyNumberFormat="1" applyFont="1" applyFill="1" applyBorder="1" applyAlignment="1">
      <alignment vertical="center"/>
    </xf>
    <xf numFmtId="0" fontId="49" fillId="2" borderId="2" xfId="0" applyFont="1" applyFill="1" applyBorder="1" applyAlignment="1">
      <alignment vertical="center"/>
    </xf>
    <xf numFmtId="0" fontId="49" fillId="2" borderId="3" xfId="0" applyFont="1" applyFill="1" applyBorder="1" applyAlignment="1">
      <alignment vertical="center"/>
    </xf>
    <xf numFmtId="0" fontId="49" fillId="2" borderId="4" xfId="0" applyFont="1" applyFill="1" applyBorder="1" applyAlignment="1">
      <alignment vertical="center"/>
    </xf>
    <xf numFmtId="0" fontId="29" fillId="2" borderId="1" xfId="0" applyFont="1" applyFill="1" applyBorder="1" applyAlignment="1">
      <alignment horizontal="center" vertical="center" wrapText="1"/>
    </xf>
    <xf numFmtId="0" fontId="50" fillId="2" borderId="0" xfId="0" applyFont="1" applyFill="1"/>
    <xf numFmtId="0" fontId="51" fillId="2" borderId="0" xfId="0" applyFont="1" applyFill="1"/>
    <xf numFmtId="0" fontId="52" fillId="2" borderId="0" xfId="0" applyFont="1" applyFill="1" applyAlignment="1">
      <alignment horizontal="left" vertical="top"/>
    </xf>
    <xf numFmtId="0" fontId="53" fillId="2" borderId="0" xfId="0" applyFont="1" applyFill="1" applyAlignment="1">
      <alignment horizontal="left" vertical="top"/>
    </xf>
    <xf numFmtId="0" fontId="53" fillId="2" borderId="0" xfId="0" applyFont="1" applyFill="1" applyBorder="1"/>
    <xf numFmtId="0" fontId="52" fillId="2" borderId="0" xfId="0" applyFont="1" applyFill="1" applyAlignment="1">
      <alignment vertical="top"/>
    </xf>
    <xf numFmtId="1" fontId="54" fillId="2" borderId="0" xfId="47" applyNumberFormat="1" applyFont="1" applyFill="1" applyAlignment="1"/>
    <xf numFmtId="1" fontId="55" fillId="2" borderId="0" xfId="47" applyNumberFormat="1" applyFont="1" applyFill="1" applyAlignment="1">
      <alignment horizontal="left" vertical="top"/>
    </xf>
    <xf numFmtId="0" fontId="52" fillId="2" borderId="0" xfId="49" applyFont="1" applyFill="1" applyAlignment="1">
      <alignment horizontal="left" vertical="center"/>
    </xf>
    <xf numFmtId="0" fontId="52" fillId="2" borderId="0" xfId="50" quotePrefix="1" applyFont="1" applyFill="1" applyAlignment="1" applyProtection="1">
      <alignment horizontal="left" vertical="center"/>
    </xf>
    <xf numFmtId="0" fontId="53" fillId="2" borderId="0" xfId="0" applyFont="1" applyFill="1" applyAlignment="1">
      <alignment vertical="center"/>
    </xf>
    <xf numFmtId="0" fontId="52" fillId="2" borderId="0" xfId="0" applyFont="1" applyFill="1" applyAlignment="1">
      <alignment vertical="center"/>
    </xf>
    <xf numFmtId="0" fontId="29" fillId="2" borderId="0" xfId="0" applyFont="1" applyFill="1" applyBorder="1" applyAlignment="1">
      <alignment vertical="center"/>
    </xf>
    <xf numFmtId="0" fontId="0" fillId="2" borderId="0" xfId="0" applyFill="1" applyBorder="1" applyAlignment="1">
      <alignment vertical="center"/>
    </xf>
    <xf numFmtId="0" fontId="29" fillId="2" borderId="0" xfId="0" applyFont="1" applyFill="1" applyBorder="1" applyAlignment="1">
      <alignment horizontal="center" vertical="center"/>
    </xf>
    <xf numFmtId="165" fontId="29" fillId="2" borderId="0" xfId="1" applyNumberFormat="1" applyFont="1" applyFill="1" applyBorder="1" applyAlignment="1">
      <alignment vertical="center"/>
    </xf>
    <xf numFmtId="0" fontId="42" fillId="2" borderId="0" xfId="47" applyFont="1" applyFill="1" applyBorder="1" applyAlignment="1"/>
    <xf numFmtId="1" fontId="42" fillId="2" borderId="0" xfId="47" applyNumberFormat="1" applyFont="1" applyFill="1" applyBorder="1" applyAlignment="1"/>
    <xf numFmtId="1" fontId="42" fillId="2" borderId="19" xfId="47" applyNumberFormat="1" applyFont="1" applyFill="1" applyBorder="1" applyAlignment="1">
      <alignment horizontal="left"/>
    </xf>
    <xf numFmtId="0" fontId="59" fillId="2" borderId="0" xfId="0" applyFont="1" applyFill="1" applyAlignment="1">
      <alignment vertical="center"/>
    </xf>
    <xf numFmtId="0" fontId="0" fillId="2" borderId="0" xfId="0" applyFont="1" applyFill="1" applyAlignment="1">
      <alignment vertical="center"/>
    </xf>
    <xf numFmtId="1" fontId="60" fillId="2" borderId="19" xfId="47" applyNumberFormat="1" applyFont="1" applyFill="1" applyBorder="1" applyAlignment="1">
      <alignment horizontal="left"/>
    </xf>
    <xf numFmtId="1" fontId="42" fillId="2" borderId="19" xfId="48" applyNumberFormat="1" applyFont="1" applyFill="1" applyBorder="1" applyAlignment="1">
      <alignment horizontal="center"/>
    </xf>
    <xf numFmtId="166" fontId="42" fillId="2" borderId="19" xfId="47" applyNumberFormat="1" applyFont="1" applyFill="1" applyBorder="1" applyAlignment="1">
      <alignment horizontal="right"/>
    </xf>
    <xf numFmtId="168" fontId="42" fillId="2" borderId="19" xfId="1" applyNumberFormat="1" applyFont="1" applyFill="1" applyBorder="1" applyAlignment="1">
      <alignment horizontal="right"/>
    </xf>
    <xf numFmtId="1" fontId="42" fillId="2" borderId="19" xfId="47" applyNumberFormat="1" applyFont="1" applyFill="1" applyBorder="1" applyAlignment="1">
      <alignment horizontal="center"/>
    </xf>
    <xf numFmtId="1" fontId="42" fillId="2" borderId="19" xfId="47" applyNumberFormat="1" applyFont="1" applyFill="1" applyBorder="1" applyAlignment="1">
      <alignment horizontal="right"/>
    </xf>
    <xf numFmtId="167" fontId="42" fillId="2" borderId="19" xfId="47" applyNumberFormat="1" applyFont="1" applyFill="1" applyBorder="1" applyAlignment="1">
      <alignment horizontal="right"/>
    </xf>
    <xf numFmtId="167" fontId="42" fillId="2" borderId="14" xfId="47" applyNumberFormat="1" applyFont="1" applyFill="1" applyBorder="1" applyAlignment="1">
      <alignment horizontal="right" wrapText="1"/>
    </xf>
    <xf numFmtId="167" fontId="42" fillId="2" borderId="0" xfId="47" applyNumberFormat="1" applyFont="1" applyFill="1" applyBorder="1" applyAlignment="1">
      <alignment horizontal="right" wrapText="1"/>
    </xf>
    <xf numFmtId="167" fontId="42" fillId="2" borderId="0" xfId="47" applyNumberFormat="1" applyFont="1" applyFill="1" applyBorder="1" applyAlignment="1">
      <alignment horizontal="right"/>
    </xf>
    <xf numFmtId="167" fontId="42" fillId="2" borderId="20" xfId="47" applyNumberFormat="1" applyFont="1" applyFill="1" applyBorder="1" applyAlignment="1">
      <alignment horizontal="right"/>
    </xf>
    <xf numFmtId="0" fontId="42" fillId="2" borderId="19" xfId="48" applyFont="1" applyFill="1" applyBorder="1"/>
    <xf numFmtId="0" fontId="42" fillId="35" borderId="19" xfId="47" applyFont="1" applyFill="1" applyBorder="1" applyAlignment="1">
      <alignment vertical="center" wrapText="1"/>
    </xf>
    <xf numFmtId="1" fontId="42" fillId="35" borderId="19" xfId="47" applyNumberFormat="1" applyFont="1" applyFill="1" applyBorder="1" applyAlignment="1">
      <alignment horizontal="center" vertical="center" wrapText="1"/>
    </xf>
    <xf numFmtId="1" fontId="42" fillId="35" borderId="19" xfId="47" applyNumberFormat="1" applyFont="1" applyFill="1" applyBorder="1" applyAlignment="1">
      <alignment horizontal="center" vertical="center"/>
    </xf>
    <xf numFmtId="0" fontId="31" fillId="2" borderId="0" xfId="0" applyFont="1" applyFill="1" applyAlignment="1">
      <alignment vertical="center"/>
    </xf>
    <xf numFmtId="0" fontId="11" fillId="2" borderId="0" xfId="0" applyFont="1" applyFill="1" applyAlignment="1">
      <alignment vertical="top" wrapText="1"/>
    </xf>
    <xf numFmtId="0" fontId="11" fillId="2" borderId="0" xfId="0" applyFont="1" applyFill="1" applyAlignment="1">
      <alignment vertical="top"/>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5" fontId="11" fillId="2" borderId="1" xfId="0" applyNumberFormat="1" applyFont="1" applyFill="1" applyBorder="1"/>
    <xf numFmtId="165" fontId="32" fillId="2" borderId="1" xfId="0" applyNumberFormat="1" applyFont="1" applyFill="1" applyBorder="1"/>
    <xf numFmtId="164" fontId="79" fillId="0" borderId="1" xfId="0" applyNumberFormat="1" applyFont="1" applyBorder="1" applyAlignment="1"/>
    <xf numFmtId="0" fontId="12" fillId="2" borderId="0" xfId="0" applyFont="1" applyFill="1" applyBorder="1" applyAlignment="1">
      <alignment vertical="center"/>
    </xf>
    <xf numFmtId="0" fontId="11" fillId="2" borderId="0" xfId="0" applyFont="1" applyFill="1" applyBorder="1" applyAlignment="1">
      <alignment vertical="center"/>
    </xf>
    <xf numFmtId="0" fontId="52" fillId="2" borderId="0" xfId="0" applyFont="1" applyFill="1" applyBorder="1" applyAlignment="1">
      <alignment horizontal="left" vertical="center"/>
    </xf>
    <xf numFmtId="164" fontId="11" fillId="2" borderId="1" xfId="0" applyNumberFormat="1" applyFont="1" applyFill="1" applyBorder="1"/>
    <xf numFmtId="0" fontId="30" fillId="2" borderId="0" xfId="0" applyFont="1" applyFill="1" applyBorder="1" applyAlignment="1">
      <alignment vertical="center" wrapText="1"/>
    </xf>
    <xf numFmtId="0" fontId="12" fillId="2" borderId="0" xfId="0" applyFont="1" applyFill="1" applyBorder="1" applyAlignment="1">
      <alignment horizontal="center" vertical="center"/>
    </xf>
    <xf numFmtId="10" fontId="11" fillId="2" borderId="0" xfId="1" applyNumberFormat="1" applyFont="1" applyFill="1" applyBorder="1" applyAlignment="1">
      <alignment horizontal="right" vertical="center"/>
    </xf>
    <xf numFmtId="0" fontId="37" fillId="2" borderId="1" xfId="0" applyFont="1" applyFill="1" applyBorder="1" applyAlignment="1">
      <alignment horizontal="center" vertical="center"/>
    </xf>
    <xf numFmtId="10" fontId="11" fillId="2" borderId="1" xfId="0" applyNumberFormat="1" applyFont="1" applyFill="1" applyBorder="1"/>
    <xf numFmtId="0" fontId="12" fillId="2" borderId="1" xfId="0" applyFont="1" applyFill="1" applyBorder="1" applyAlignment="1">
      <alignment horizontal="center"/>
    </xf>
    <xf numFmtId="0" fontId="12" fillId="2" borderId="0" xfId="0" applyFont="1" applyFill="1" applyAlignment="1">
      <alignment horizontal="center"/>
    </xf>
    <xf numFmtId="10" fontId="11" fillId="2" borderId="0" xfId="1" applyNumberFormat="1" applyFont="1" applyFill="1" applyBorder="1" applyAlignment="1">
      <alignment vertical="center"/>
    </xf>
    <xf numFmtId="1" fontId="34" fillId="2" borderId="1" xfId="3" applyNumberFormat="1" applyFont="1" applyFill="1" applyBorder="1" applyAlignment="1">
      <alignment horizontal="center" vertical="top" wrapText="1"/>
    </xf>
    <xf numFmtId="1" fontId="34" fillId="2" borderId="1" xfId="3" applyNumberFormat="1" applyFont="1" applyFill="1" applyBorder="1" applyAlignment="1">
      <alignment horizontal="center" vertical="center" wrapText="1"/>
    </xf>
    <xf numFmtId="0" fontId="37" fillId="2" borderId="1" xfId="0" applyFont="1" applyFill="1" applyBorder="1" applyAlignment="1">
      <alignment horizontal="center" vertical="center"/>
    </xf>
    <xf numFmtId="0" fontId="0" fillId="0" borderId="0" xfId="0" applyFill="1"/>
    <xf numFmtId="1" fontId="34" fillId="0" borderId="1" xfId="3" applyNumberFormat="1" applyFont="1" applyFill="1" applyBorder="1" applyAlignment="1">
      <alignment horizontal="center" vertical="center" wrapText="1"/>
    </xf>
    <xf numFmtId="164" fontId="32" fillId="0" borderId="1" xfId="3" applyNumberFormat="1" applyFont="1" applyFill="1" applyBorder="1" applyAlignment="1">
      <alignment horizontal="right"/>
    </xf>
    <xf numFmtId="164" fontId="11" fillId="0" borderId="1" xfId="3" applyNumberFormat="1" applyFont="1" applyFill="1" applyBorder="1" applyAlignment="1">
      <alignment vertical="center"/>
    </xf>
    <xf numFmtId="0" fontId="11" fillId="0" borderId="0" xfId="0" applyFont="1" applyFill="1" applyAlignment="1">
      <alignment vertical="top"/>
    </xf>
    <xf numFmtId="1" fontId="34" fillId="0" borderId="1" xfId="3" applyNumberFormat="1" applyFont="1" applyFill="1" applyBorder="1" applyAlignment="1">
      <alignment horizontal="center" vertical="top" wrapText="1"/>
    </xf>
    <xf numFmtId="10" fontId="32" fillId="0" borderId="1" xfId="1" applyNumberFormat="1" applyFont="1" applyFill="1" applyBorder="1" applyAlignment="1">
      <alignment horizontal="right"/>
    </xf>
    <xf numFmtId="10" fontId="11" fillId="0" borderId="1" xfId="1" applyNumberFormat="1" applyFont="1" applyFill="1" applyBorder="1" applyAlignment="1">
      <alignment vertical="center"/>
    </xf>
    <xf numFmtId="164" fontId="11" fillId="0" borderId="1" xfId="0" applyNumberFormat="1" applyFont="1" applyFill="1" applyBorder="1"/>
    <xf numFmtId="10" fontId="11" fillId="0" borderId="2" xfId="1" applyNumberFormat="1" applyFont="1" applyFill="1" applyBorder="1" applyAlignment="1">
      <alignment vertical="center"/>
    </xf>
    <xf numFmtId="0" fontId="0" fillId="2" borderId="14" xfId="0" applyFill="1" applyBorder="1"/>
    <xf numFmtId="0" fontId="29" fillId="2" borderId="1" xfId="0" applyFont="1" applyFill="1" applyBorder="1" applyAlignment="1">
      <alignment horizontal="center" vertical="center"/>
    </xf>
    <xf numFmtId="49" fontId="32" fillId="2" borderId="1" xfId="0" applyNumberFormat="1" applyFont="1" applyFill="1" applyBorder="1" applyAlignment="1">
      <alignment horizontal="right"/>
    </xf>
    <xf numFmtId="0" fontId="32" fillId="0" borderId="1" xfId="0" applyNumberFormat="1" applyFont="1" applyBorder="1" applyAlignment="1">
      <alignment horizontal="right"/>
    </xf>
    <xf numFmtId="49" fontId="32" fillId="2" borderId="16" xfId="0" applyNumberFormat="1" applyFont="1" applyFill="1" applyBorder="1" applyAlignment="1">
      <alignment vertical="center"/>
    </xf>
    <xf numFmtId="0" fontId="32" fillId="2" borderId="16" xfId="0" applyNumberFormat="1" applyFont="1" applyFill="1" applyBorder="1" applyAlignment="1">
      <alignment vertical="center"/>
    </xf>
    <xf numFmtId="0" fontId="32" fillId="2" borderId="16" xfId="0" applyFont="1" applyFill="1" applyBorder="1" applyAlignment="1">
      <alignment vertical="center"/>
    </xf>
    <xf numFmtId="0" fontId="32" fillId="2" borderId="1" xfId="0" applyFont="1" applyFill="1" applyBorder="1" applyAlignment="1">
      <alignment horizontal="right" vertical="center"/>
    </xf>
    <xf numFmtId="49" fontId="32" fillId="2" borderId="1" xfId="0" applyNumberFormat="1" applyFont="1" applyFill="1" applyBorder="1" applyAlignment="1">
      <alignment horizontal="left" vertical="center"/>
    </xf>
    <xf numFmtId="0" fontId="11" fillId="2" borderId="0" xfId="0" applyFont="1" applyFill="1" applyBorder="1" applyAlignment="1">
      <alignment horizontal="right"/>
    </xf>
    <xf numFmtId="0" fontId="11" fillId="2" borderId="0" xfId="0" applyFont="1" applyFill="1" applyAlignment="1">
      <alignment vertical="top" wrapText="1"/>
    </xf>
    <xf numFmtId="0" fontId="11" fillId="2" borderId="0" xfId="0" applyFont="1" applyFill="1" applyAlignment="1">
      <alignment vertical="top"/>
    </xf>
    <xf numFmtId="0" fontId="47" fillId="0" borderId="1" xfId="53" applyFont="1" applyFill="1" applyBorder="1">
      <alignment horizontal="left" vertical="center" wrapText="1"/>
    </xf>
    <xf numFmtId="3" fontId="38" fillId="0" borderId="1" xfId="46" applyNumberFormat="1" applyFill="1" applyBorder="1" applyAlignment="1">
      <alignment horizontal="right" indent="1"/>
    </xf>
    <xf numFmtId="165" fontId="29" fillId="2" borderId="1" xfId="0" applyNumberFormat="1" applyFont="1" applyFill="1" applyBorder="1"/>
    <xf numFmtId="0" fontId="29" fillId="0" borderId="1" xfId="0" applyFont="1" applyFill="1" applyBorder="1" applyAlignment="1">
      <alignment vertical="center"/>
    </xf>
    <xf numFmtId="165" fontId="29" fillId="0" borderId="1" xfId="0" applyNumberFormat="1" applyFont="1" applyFill="1" applyBorder="1" applyAlignment="1">
      <alignment vertical="center"/>
    </xf>
    <xf numFmtId="165" fontId="29" fillId="0" borderId="1" xfId="0" applyNumberFormat="1" applyFont="1" applyFill="1" applyBorder="1"/>
    <xf numFmtId="0" fontId="29" fillId="2" borderId="1" xfId="3" applyNumberFormat="1" applyFont="1" applyFill="1" applyBorder="1" applyAlignment="1">
      <alignment horizontal="center" vertical="center"/>
    </xf>
    <xf numFmtId="0" fontId="29" fillId="2" borderId="1" xfId="0" applyNumberFormat="1" applyFont="1" applyFill="1" applyBorder="1" applyAlignment="1">
      <alignment horizontal="center" vertical="center"/>
    </xf>
    <xf numFmtId="0" fontId="29" fillId="2" borderId="1" xfId="0" applyFont="1" applyFill="1" applyBorder="1"/>
    <xf numFmtId="0" fontId="29" fillId="2" borderId="2" xfId="0" applyFont="1" applyFill="1" applyBorder="1" applyAlignment="1">
      <alignment horizontal="center" vertical="center"/>
    </xf>
    <xf numFmtId="0" fontId="49" fillId="2" borderId="0" xfId="0" applyFont="1" applyFill="1" applyBorder="1" applyAlignment="1">
      <alignment horizontal="center" vertical="center"/>
    </xf>
    <xf numFmtId="0" fontId="29" fillId="2" borderId="1" xfId="0" applyFont="1" applyFill="1" applyBorder="1" applyAlignment="1">
      <alignment horizontal="center" vertical="center"/>
    </xf>
    <xf numFmtId="164" fontId="29" fillId="0" borderId="1" xfId="3" applyNumberFormat="1" applyFont="1" applyFill="1" applyBorder="1" applyAlignment="1">
      <alignment vertical="center"/>
    </xf>
    <xf numFmtId="165" fontId="38" fillId="0" borderId="1" xfId="1" applyNumberFormat="1" applyFont="1" applyFill="1" applyBorder="1" applyAlignment="1">
      <alignment horizontal="right" indent="1"/>
    </xf>
    <xf numFmtId="0" fontId="47" fillId="0" borderId="1" xfId="52" applyFont="1" applyFill="1" applyBorder="1">
      <alignment horizontal="center" vertical="center" wrapText="1"/>
    </xf>
    <xf numFmtId="0" fontId="38" fillId="36" borderId="0" xfId="55" applyFont="1" applyFill="1" applyBorder="1" applyAlignment="1">
      <alignment horizontal="left"/>
    </xf>
    <xf numFmtId="0" fontId="38" fillId="36" borderId="0" xfId="54" applyFont="1" applyFill="1">
      <alignment horizontal="left"/>
    </xf>
    <xf numFmtId="0" fontId="46" fillId="36" borderId="0" xfId="49" applyFill="1"/>
    <xf numFmtId="0" fontId="29" fillId="0" borderId="1" xfId="3" applyNumberFormat="1" applyFont="1" applyFill="1" applyBorder="1" applyAlignment="1">
      <alignment horizontal="center" vertical="center"/>
    </xf>
    <xf numFmtId="0" fontId="29" fillId="2" borderId="1" xfId="0" applyFont="1" applyFill="1" applyBorder="1" applyAlignment="1">
      <alignment vertical="center" wrapText="1"/>
    </xf>
    <xf numFmtId="0" fontId="6" fillId="2" borderId="0" xfId="0" applyFont="1" applyFill="1" applyBorder="1"/>
    <xf numFmtId="165" fontId="29" fillId="2" borderId="2" xfId="0" applyNumberFormat="1" applyFont="1" applyFill="1" applyBorder="1" applyAlignment="1">
      <alignment horizontal="center" vertical="center"/>
    </xf>
    <xf numFmtId="165" fontId="29" fillId="2" borderId="14" xfId="0" applyNumberFormat="1" applyFont="1" applyFill="1" applyBorder="1" applyAlignment="1">
      <alignment horizontal="center" vertical="center"/>
    </xf>
    <xf numFmtId="0" fontId="29" fillId="2" borderId="14" xfId="0" applyFont="1" applyFill="1" applyBorder="1" applyAlignment="1">
      <alignment horizontal="center" vertical="center"/>
    </xf>
    <xf numFmtId="0" fontId="49" fillId="2" borderId="14" xfId="0" applyFont="1" applyFill="1" applyBorder="1" applyAlignment="1">
      <alignment horizontal="center" vertical="center"/>
    </xf>
    <xf numFmtId="0" fontId="0" fillId="2" borderId="0" xfId="0" applyFill="1" applyBorder="1" applyAlignment="1">
      <alignment horizontal="center"/>
    </xf>
    <xf numFmtId="0" fontId="11" fillId="2" borderId="0" xfId="0" applyFont="1" applyFill="1" applyAlignment="1">
      <alignment vertical="top"/>
    </xf>
    <xf numFmtId="0" fontId="11" fillId="2" borderId="1" xfId="0" applyFont="1" applyFill="1" applyBorder="1" applyAlignment="1">
      <alignment horizontal="center" vertical="center"/>
    </xf>
    <xf numFmtId="0" fontId="10" fillId="2" borderId="1" xfId="0" applyFont="1" applyFill="1" applyBorder="1"/>
    <xf numFmtId="164" fontId="10" fillId="2" borderId="1" xfId="0" applyNumberFormat="1" applyFont="1" applyFill="1" applyBorder="1"/>
    <xf numFmtId="0" fontId="11" fillId="37" borderId="1" xfId="0" applyFont="1" applyFill="1" applyBorder="1" applyAlignment="1">
      <alignment vertical="center"/>
    </xf>
    <xf numFmtId="164" fontId="11" fillId="37" borderId="1" xfId="3" applyNumberFormat="1" applyFont="1" applyFill="1" applyBorder="1" applyAlignment="1">
      <alignment vertical="center"/>
    </xf>
    <xf numFmtId="164" fontId="11" fillId="37" borderId="1" xfId="0" applyNumberFormat="1" applyFont="1" applyFill="1" applyBorder="1"/>
    <xf numFmtId="0" fontId="11" fillId="37" borderId="1" xfId="0" applyFont="1" applyFill="1" applyBorder="1"/>
    <xf numFmtId="10" fontId="11" fillId="37" borderId="1" xfId="1" applyNumberFormat="1" applyFont="1" applyFill="1" applyBorder="1" applyAlignment="1">
      <alignment vertical="center"/>
    </xf>
    <xf numFmtId="10" fontId="11" fillId="37" borderId="1" xfId="0" applyNumberFormat="1" applyFont="1" applyFill="1" applyBorder="1"/>
    <xf numFmtId="0" fontId="38" fillId="37" borderId="1" xfId="53" applyFill="1" applyBorder="1">
      <alignment horizontal="left" vertical="center" wrapText="1"/>
    </xf>
    <xf numFmtId="165" fontId="38" fillId="37" borderId="1" xfId="1" applyNumberFormat="1" applyFont="1" applyFill="1" applyBorder="1" applyAlignment="1">
      <alignment horizontal="right" indent="1"/>
    </xf>
    <xf numFmtId="0" fontId="29" fillId="37" borderId="1" xfId="0" applyFont="1" applyFill="1" applyBorder="1" applyAlignment="1">
      <alignment vertical="center"/>
    </xf>
    <xf numFmtId="165" fontId="29" fillId="37" borderId="1" xfId="0" applyNumberFormat="1" applyFont="1" applyFill="1" applyBorder="1" applyAlignment="1">
      <alignment horizontal="center" vertical="center"/>
    </xf>
    <xf numFmtId="165" fontId="29" fillId="37" borderId="2" xfId="0" applyNumberFormat="1" applyFont="1" applyFill="1" applyBorder="1" applyAlignment="1">
      <alignment horizontal="center" vertical="center"/>
    </xf>
    <xf numFmtId="10" fontId="11" fillId="0" borderId="1" xfId="0" applyNumberFormat="1" applyFont="1" applyFill="1" applyBorder="1"/>
    <xf numFmtId="0" fontId="12" fillId="2" borderId="0" xfId="0" applyFont="1" applyFill="1" applyBorder="1" applyAlignment="1">
      <alignment horizontal="center"/>
    </xf>
    <xf numFmtId="10" fontId="11" fillId="2" borderId="0" xfId="0" applyNumberFormat="1" applyFont="1" applyFill="1" applyBorder="1"/>
    <xf numFmtId="0" fontId="59" fillId="2" borderId="0" xfId="0" applyFont="1" applyFill="1"/>
    <xf numFmtId="0" fontId="11" fillId="0" borderId="1" xfId="0" applyFont="1" applyFill="1" applyBorder="1" applyAlignment="1">
      <alignment horizontal="center" vertical="center"/>
    </xf>
    <xf numFmtId="0" fontId="11" fillId="2" borderId="0" xfId="0" applyFont="1" applyFill="1" applyAlignment="1">
      <alignment horizontal="center" vertical="center"/>
    </xf>
    <xf numFmtId="0" fontId="11" fillId="0" borderId="2" xfId="0" applyFont="1" applyFill="1" applyBorder="1" applyAlignment="1">
      <alignment horizontal="center" vertical="center"/>
    </xf>
    <xf numFmtId="0" fontId="10" fillId="2" borderId="0" xfId="0" applyFont="1" applyFill="1" applyBorder="1"/>
    <xf numFmtId="164" fontId="10" fillId="2" borderId="0" xfId="0" applyNumberFormat="1" applyFont="1" applyFill="1" applyBorder="1"/>
    <xf numFmtId="0" fontId="58" fillId="2" borderId="0" xfId="2" applyFont="1" applyFill="1" applyAlignment="1">
      <alignment horizontal="lef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2" fillId="2" borderId="18" xfId="0" applyFont="1" applyFill="1" applyBorder="1" applyAlignment="1">
      <alignment horizontal="left" vertical="center"/>
    </xf>
    <xf numFmtId="0" fontId="52" fillId="2" borderId="0" xfId="0" applyFont="1" applyFill="1" applyBorder="1" applyAlignment="1">
      <alignment horizontal="left" vertical="center"/>
    </xf>
    <xf numFmtId="0" fontId="53" fillId="2" borderId="18" xfId="0" applyFont="1" applyFill="1" applyBorder="1" applyAlignment="1">
      <alignment horizontal="left" vertical="top"/>
    </xf>
    <xf numFmtId="0" fontId="11"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horizontal="left" vertical="top" wrapText="1"/>
    </xf>
    <xf numFmtId="0" fontId="11" fillId="2" borderId="15" xfId="0" applyFont="1" applyFill="1" applyBorder="1" applyAlignment="1">
      <alignment vertical="center" wrapText="1"/>
    </xf>
    <xf numFmtId="0" fontId="11" fillId="2" borderId="15" xfId="0" applyFont="1" applyFill="1" applyBorder="1" applyAlignment="1">
      <alignment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center" vertical="center" wrapText="1"/>
    </xf>
    <xf numFmtId="0" fontId="29" fillId="2" borderId="0" xfId="0" applyFont="1" applyFill="1" applyBorder="1" applyAlignment="1">
      <alignment horizontal="center"/>
    </xf>
    <xf numFmtId="10" fontId="29" fillId="2" borderId="0" xfId="0" applyNumberFormat="1" applyFont="1" applyFill="1" applyBorder="1" applyAlignment="1">
      <alignment horizontal="center"/>
    </xf>
    <xf numFmtId="164" fontId="34" fillId="2" borderId="2" xfId="3" applyNumberFormat="1" applyFont="1" applyFill="1" applyBorder="1" applyAlignment="1">
      <alignment horizontal="center" vertical="top" wrapText="1"/>
    </xf>
    <xf numFmtId="164" fontId="34" fillId="2" borderId="3" xfId="3" applyNumberFormat="1" applyFont="1" applyFill="1" applyBorder="1" applyAlignment="1">
      <alignment horizontal="center" vertical="top" wrapText="1"/>
    </xf>
    <xf numFmtId="164" fontId="34" fillId="2" borderId="4" xfId="3" applyNumberFormat="1" applyFont="1" applyFill="1" applyBorder="1" applyAlignment="1">
      <alignment horizontal="center" vertical="top" wrapText="1"/>
    </xf>
    <xf numFmtId="164" fontId="34" fillId="2" borderId="1" xfId="3" applyNumberFormat="1" applyFont="1" applyFill="1" applyBorder="1" applyAlignment="1">
      <alignment horizontal="center" vertical="top" wrapText="1"/>
    </xf>
    <xf numFmtId="0" fontId="30" fillId="2" borderId="1" xfId="0" applyFont="1" applyFill="1" applyBorder="1" applyAlignment="1">
      <alignment horizontal="center" vertical="center"/>
    </xf>
    <xf numFmtId="0" fontId="11" fillId="2" borderId="0" xfId="0" quotePrefix="1" applyFont="1" applyFill="1" applyAlignment="1">
      <alignment vertical="top" wrapText="1"/>
    </xf>
    <xf numFmtId="164" fontId="34" fillId="2" borderId="2" xfId="3" applyNumberFormat="1" applyFont="1" applyFill="1" applyBorder="1" applyAlignment="1">
      <alignment horizontal="center" vertical="center" wrapText="1"/>
    </xf>
    <xf numFmtId="164" fontId="34" fillId="2" borderId="3" xfId="3" applyNumberFormat="1" applyFont="1" applyFill="1" applyBorder="1" applyAlignment="1">
      <alignment horizontal="center" vertical="center" wrapText="1"/>
    </xf>
    <xf numFmtId="164" fontId="34" fillId="2" borderId="4" xfId="3" applyNumberFormat="1" applyFont="1" applyFill="1" applyBorder="1" applyAlignment="1">
      <alignment horizontal="center" vertical="center" wrapText="1"/>
    </xf>
    <xf numFmtId="0" fontId="53" fillId="2" borderId="0" xfId="0" applyFont="1" applyFill="1" applyAlignment="1">
      <alignment horizontal="left" vertical="top"/>
    </xf>
    <xf numFmtId="0" fontId="32" fillId="2" borderId="0" xfId="0" applyFont="1" applyFill="1" applyAlignment="1">
      <alignment horizontal="left" vertical="top" wrapText="1"/>
    </xf>
    <xf numFmtId="0" fontId="11" fillId="2" borderId="0" xfId="0" quotePrefix="1" applyFont="1" applyFill="1" applyAlignment="1">
      <alignment horizontal="left" vertical="top"/>
    </xf>
    <xf numFmtId="0" fontId="11" fillId="2" borderId="0" xfId="0" quotePrefix="1" applyFont="1" applyFill="1" applyAlignment="1">
      <alignment horizontal="left" vertical="top" wrapText="1"/>
    </xf>
    <xf numFmtId="0" fontId="52" fillId="2" borderId="18" xfId="0" applyFont="1" applyFill="1" applyBorder="1" applyAlignment="1">
      <alignment horizontal="left" vertical="top"/>
    </xf>
    <xf numFmtId="0" fontId="37"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6" fillId="2" borderId="1" xfId="0" applyFont="1" applyFill="1" applyBorder="1" applyAlignment="1">
      <alignment horizontal="center" vertical="center"/>
    </xf>
    <xf numFmtId="0" fontId="35" fillId="2" borderId="2" xfId="0" applyFont="1" applyFill="1" applyBorder="1" applyAlignment="1">
      <alignment horizontal="center" vertical="top"/>
    </xf>
    <xf numFmtId="0" fontId="35" fillId="2" borderId="3" xfId="0" applyFont="1" applyFill="1" applyBorder="1" applyAlignment="1">
      <alignment horizontal="center" vertical="top"/>
    </xf>
    <xf numFmtId="0" fontId="35" fillId="2" borderId="4" xfId="0" applyFont="1" applyFill="1" applyBorder="1" applyAlignment="1">
      <alignment horizontal="center"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37" fillId="0" borderId="2"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37" fillId="2" borderId="2" xfId="0" applyFont="1" applyFill="1" applyBorder="1" applyAlignment="1">
      <alignment horizontal="center"/>
    </xf>
    <xf numFmtId="0" fontId="37" fillId="2" borderId="3" xfId="0" applyFont="1" applyFill="1" applyBorder="1" applyAlignment="1">
      <alignment horizontal="center"/>
    </xf>
    <xf numFmtId="0" fontId="37" fillId="2" borderId="4" xfId="0" applyFont="1" applyFill="1" applyBorder="1" applyAlignment="1">
      <alignment horizontal="center"/>
    </xf>
    <xf numFmtId="0" fontId="37" fillId="2" borderId="2" xfId="0" applyFont="1" applyFill="1" applyBorder="1" applyAlignment="1">
      <alignment horizontal="center" vertical="top" wrapText="1"/>
    </xf>
    <xf numFmtId="0" fontId="37" fillId="2" borderId="3" xfId="0" applyFont="1" applyFill="1" applyBorder="1" applyAlignment="1">
      <alignment horizontal="center" vertical="top" wrapText="1"/>
    </xf>
    <xf numFmtId="0" fontId="37" fillId="2" borderId="4" xfId="0" applyFont="1" applyFill="1" applyBorder="1" applyAlignment="1">
      <alignment horizontal="center" vertical="top" wrapText="1"/>
    </xf>
    <xf numFmtId="167" fontId="42" fillId="2" borderId="19" xfId="47" applyNumberFormat="1" applyFont="1" applyFill="1" applyBorder="1" applyAlignment="1">
      <alignment horizontal="right" wrapText="1"/>
    </xf>
    <xf numFmtId="1" fontId="42" fillId="35" borderId="21" xfId="47" applyNumberFormat="1" applyFont="1" applyFill="1" applyBorder="1" applyAlignment="1">
      <alignment horizontal="center"/>
    </xf>
    <xf numFmtId="1" fontId="42" fillId="35" borderId="22" xfId="47" applyNumberFormat="1" applyFont="1" applyFill="1" applyBorder="1" applyAlignment="1">
      <alignment horizontal="center"/>
    </xf>
    <xf numFmtId="1" fontId="42" fillId="35" borderId="23" xfId="47" applyNumberFormat="1" applyFont="1" applyFill="1" applyBorder="1" applyAlignment="1">
      <alignment horizontal="center"/>
    </xf>
    <xf numFmtId="1" fontId="42" fillId="35" borderId="19" xfId="47" applyNumberFormat="1" applyFont="1" applyFill="1" applyBorder="1" applyAlignment="1">
      <alignment horizontal="left" vertical="center"/>
    </xf>
    <xf numFmtId="1" fontId="42" fillId="35" borderId="19" xfId="47" applyNumberFormat="1" applyFont="1" applyFill="1" applyBorder="1" applyAlignment="1">
      <alignment horizontal="center" vertical="center"/>
    </xf>
    <xf numFmtId="1" fontId="42" fillId="35" borderId="19" xfId="47" applyNumberFormat="1" applyFont="1" applyFill="1" applyBorder="1" applyAlignment="1">
      <alignment horizontal="center" vertical="center" wrapText="1"/>
    </xf>
    <xf numFmtId="1" fontId="43" fillId="2" borderId="0" xfId="47" applyNumberFormat="1" applyFont="1" applyFill="1" applyAlignment="1">
      <alignment horizontal="left" wrapText="1"/>
    </xf>
    <xf numFmtId="0" fontId="42" fillId="35" borderId="19" xfId="47" applyFont="1" applyFill="1" applyBorder="1" applyAlignment="1">
      <alignment horizontal="center" vertical="center" wrapText="1"/>
    </xf>
    <xf numFmtId="0" fontId="11" fillId="2" borderId="1" xfId="0" applyFont="1" applyFill="1" applyBorder="1" applyAlignment="1">
      <alignment horizontal="center" vertical="center"/>
    </xf>
    <xf numFmtId="0" fontId="53" fillId="2" borderId="0" xfId="50" quotePrefix="1" applyFont="1" applyFill="1" applyAlignment="1" applyProtection="1">
      <alignment horizontal="left" vertical="top" wrapText="1"/>
    </xf>
    <xf numFmtId="0" fontId="38" fillId="2" borderId="0" xfId="54" applyFont="1" applyFill="1" applyAlignment="1">
      <alignment horizontal="left" wrapText="1"/>
    </xf>
    <xf numFmtId="0" fontId="38" fillId="2" borderId="0" xfId="56" applyNumberFormat="1" applyFont="1" applyFill="1" applyAlignment="1">
      <alignment horizontal="left" wrapText="1"/>
    </xf>
    <xf numFmtId="0" fontId="47" fillId="2" borderId="1" xfId="49" quotePrefix="1" applyFont="1" applyFill="1" applyBorder="1" applyAlignment="1">
      <alignment horizontal="center" vertical="center" wrapText="1"/>
    </xf>
    <xf numFmtId="0" fontId="47" fillId="2" borderId="1" xfId="51" applyFont="1" applyFill="1" applyBorder="1" applyAlignment="1">
      <alignment horizontal="left" vertical="center" wrapText="1"/>
    </xf>
    <xf numFmtId="0" fontId="47" fillId="2" borderId="1" xfId="49" applyFont="1" applyFill="1" applyBorder="1" applyAlignment="1">
      <alignment horizontal="center" vertical="center" wrapText="1"/>
    </xf>
    <xf numFmtId="0" fontId="38" fillId="2" borderId="0" xfId="53" applyFill="1" applyBorder="1" applyAlignment="1">
      <alignment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4" xfId="0" applyFont="1" applyFill="1" applyBorder="1" applyAlignment="1">
      <alignment horizontal="center" vertical="center"/>
    </xf>
    <xf numFmtId="0" fontId="49" fillId="2" borderId="2"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49" fillId="2" borderId="1"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2" xfId="0" applyFont="1" applyFill="1" applyBorder="1" applyAlignment="1">
      <alignment horizontal="left" vertical="center"/>
    </xf>
    <xf numFmtId="0" fontId="49" fillId="2" borderId="3" xfId="0" applyFont="1" applyFill="1" applyBorder="1" applyAlignment="1">
      <alignment horizontal="left" vertical="center"/>
    </xf>
    <xf numFmtId="0" fontId="49" fillId="2" borderId="4" xfId="0" applyFont="1" applyFill="1" applyBorder="1" applyAlignment="1">
      <alignment horizontal="left" vertical="center"/>
    </xf>
    <xf numFmtId="0" fontId="29" fillId="2" borderId="0" xfId="0" applyFont="1" applyFill="1" applyBorder="1" applyAlignment="1">
      <alignment vertical="center" wrapText="1"/>
    </xf>
    <xf numFmtId="0" fontId="29" fillId="2" borderId="1" xfId="0" applyFont="1" applyFill="1" applyBorder="1" applyAlignment="1">
      <alignment horizontal="center" vertical="center"/>
    </xf>
  </cellXfs>
  <cellStyles count="163">
    <cellStyle name="20% - Accent1" xfId="22" builtinId="30" customBuiltin="1"/>
    <cellStyle name="20% - Accent1 2" xfId="76" xr:uid="{00000000-0005-0000-0000-00003D000000}"/>
    <cellStyle name="20% - Accent1 3" xfId="100" xr:uid="{E140E197-915A-4E6A-B314-A8F07C6D15CB}"/>
    <cellStyle name="20% - Accent1 4" xfId="119" xr:uid="{8047F9EA-742F-47DA-82D0-9619F3A8EFDC}"/>
    <cellStyle name="20% - Accent1 5" xfId="145" xr:uid="{A9062DBD-F129-4523-AD6D-148D6DF56B3A}"/>
    <cellStyle name="20% - Accent2" xfId="26" builtinId="34" customBuiltin="1"/>
    <cellStyle name="20% - Accent2 2" xfId="80" xr:uid="{00000000-0005-0000-0000-00003E000000}"/>
    <cellStyle name="20% - Accent2 3" xfId="103" xr:uid="{A830F9AD-C750-4C61-96F6-8BBCF940DDD9}"/>
    <cellStyle name="20% - Accent2 4" xfId="122" xr:uid="{595DC628-1E04-440A-BC3E-B6C62E33009F}"/>
    <cellStyle name="20% - Accent2 5" xfId="148" xr:uid="{9633FF68-25E0-47D8-8C35-82A7C83A9F04}"/>
    <cellStyle name="20% - Accent3" xfId="30" builtinId="38" customBuiltin="1"/>
    <cellStyle name="20% - Accent3 2" xfId="84" xr:uid="{00000000-0005-0000-0000-00003F000000}"/>
    <cellStyle name="20% - Accent3 3" xfId="106" xr:uid="{9ACFF078-73AF-4084-9F4D-51622E8A7272}"/>
    <cellStyle name="20% - Accent3 4" xfId="125" xr:uid="{A5D75245-DCD3-41CB-A2BD-8388BDA91983}"/>
    <cellStyle name="20% - Accent3 5" xfId="151" xr:uid="{495E797A-1490-40EB-BCA4-ED0BE23F2DFF}"/>
    <cellStyle name="20% - Accent4" xfId="34" builtinId="42" customBuiltin="1"/>
    <cellStyle name="20% - Accent4 2" xfId="88" xr:uid="{00000000-0005-0000-0000-000040000000}"/>
    <cellStyle name="20% - Accent4 3" xfId="109" xr:uid="{F9501A0E-4312-4924-A26F-E5A27DE2825E}"/>
    <cellStyle name="20% - Accent4 4" xfId="128" xr:uid="{CE982F80-9E15-4494-96D0-E2E71D867A40}"/>
    <cellStyle name="20% - Accent4 5" xfId="154" xr:uid="{6AE7071F-7EE7-49C3-9614-09F2C6CF8358}"/>
    <cellStyle name="20% - Accent5" xfId="38" builtinId="46" customBuiltin="1"/>
    <cellStyle name="20% - Accent5 2" xfId="92" xr:uid="{00000000-0005-0000-0000-000041000000}"/>
    <cellStyle name="20% - Accent5 3" xfId="112" xr:uid="{A1314C5C-469E-4A5C-AEE8-319040F5B15A}"/>
    <cellStyle name="20% - Accent5 4" xfId="131" xr:uid="{DF8529A3-958C-43AD-B753-7332E42880A8}"/>
    <cellStyle name="20% - Accent5 5" xfId="157" xr:uid="{67C91FE8-303A-4ABE-9BBB-012A27BBA1EC}"/>
    <cellStyle name="20% - Accent6" xfId="42" builtinId="50" customBuiltin="1"/>
    <cellStyle name="20% - Accent6 2" xfId="96" xr:uid="{00000000-0005-0000-0000-000042000000}"/>
    <cellStyle name="20% - Accent6 3" xfId="115" xr:uid="{32A43142-FCEF-400A-A353-EDF8BA78DAE3}"/>
    <cellStyle name="20% - Accent6 4" xfId="134" xr:uid="{01FFA134-82A0-433D-8520-F0F5ED454719}"/>
    <cellStyle name="20% - Accent6 5" xfId="160" xr:uid="{2D572796-2FAB-4165-B504-463233A755DD}"/>
    <cellStyle name="40% - Accent1" xfId="23" builtinId="31" customBuiltin="1"/>
    <cellStyle name="40% - Accent1 2" xfId="77" xr:uid="{00000000-0005-0000-0000-000043000000}"/>
    <cellStyle name="40% - Accent1 3" xfId="101" xr:uid="{A38B8CE2-8BB1-4EE6-A9BB-D0C7044E342A}"/>
    <cellStyle name="40% - Accent1 4" xfId="120" xr:uid="{0A810906-1ED7-49BA-BEA9-AE9BC3E74157}"/>
    <cellStyle name="40% - Accent1 5" xfId="146" xr:uid="{FFDFEF5B-D54D-4CEC-8465-F738B19CA918}"/>
    <cellStyle name="40% - Accent2" xfId="27" builtinId="35" customBuiltin="1"/>
    <cellStyle name="40% - Accent2 2" xfId="81" xr:uid="{00000000-0005-0000-0000-000044000000}"/>
    <cellStyle name="40% - Accent2 3" xfId="104" xr:uid="{472F4ED7-64AC-41C7-B7CF-0F258A7329C4}"/>
    <cellStyle name="40% - Accent2 4" xfId="123" xr:uid="{C174245D-3B38-445C-BE39-897C5B7F992B}"/>
    <cellStyle name="40% - Accent2 5" xfId="149" xr:uid="{5120591E-0179-4163-A955-62C37F78DD3D}"/>
    <cellStyle name="40% - Accent3" xfId="31" builtinId="39" customBuiltin="1"/>
    <cellStyle name="40% - Accent3 2" xfId="85" xr:uid="{00000000-0005-0000-0000-000045000000}"/>
    <cellStyle name="40% - Accent3 3" xfId="107" xr:uid="{C83DBBCF-92FE-4248-851A-0BB45C0EC7A8}"/>
    <cellStyle name="40% - Accent3 4" xfId="126" xr:uid="{D6E55DBB-E0BE-4062-8DF7-922ADDCAA2C9}"/>
    <cellStyle name="40% - Accent3 5" xfId="152" xr:uid="{17CA2467-E999-4242-947D-1429B651398E}"/>
    <cellStyle name="40% - Accent4" xfId="35" builtinId="43" customBuiltin="1"/>
    <cellStyle name="40% - Accent4 2" xfId="89" xr:uid="{00000000-0005-0000-0000-000046000000}"/>
    <cellStyle name="40% - Accent4 3" xfId="110" xr:uid="{45BBD4E3-517F-4181-B933-1FAED21B0835}"/>
    <cellStyle name="40% - Accent4 4" xfId="129" xr:uid="{10D77E14-BBA0-4405-88AA-90CA5B197434}"/>
    <cellStyle name="40% - Accent4 5" xfId="155" xr:uid="{437D6502-064D-4B3E-AF08-96B93C8AF5F3}"/>
    <cellStyle name="40% - Accent5" xfId="39" builtinId="47" customBuiltin="1"/>
    <cellStyle name="40% - Accent5 2" xfId="93" xr:uid="{00000000-0005-0000-0000-000047000000}"/>
    <cellStyle name="40% - Accent5 3" xfId="113" xr:uid="{5E0D7FDB-3BF5-430D-A1E3-032E4C9A1634}"/>
    <cellStyle name="40% - Accent5 4" xfId="132" xr:uid="{481F8684-C2B1-439C-9467-FC3179C27F84}"/>
    <cellStyle name="40% - Accent5 5" xfId="158" xr:uid="{F242B648-E245-4B7E-BE26-C92038A50038}"/>
    <cellStyle name="40% - Accent6" xfId="43" builtinId="51" customBuiltin="1"/>
    <cellStyle name="40% - Accent6 2" xfId="97" xr:uid="{00000000-0005-0000-0000-000048000000}"/>
    <cellStyle name="40% - Accent6 3" xfId="116" xr:uid="{CA35AB90-C95E-403D-977D-0A853732BEC6}"/>
    <cellStyle name="40% - Accent6 4" xfId="135" xr:uid="{D8BF379B-F9A6-4C5B-AC43-44BCCD50803A}"/>
    <cellStyle name="40% - Accent6 5" xfId="161" xr:uid="{9A2A47A3-0528-4E7F-8C45-AF62BA54C624}"/>
    <cellStyle name="60% - Accent1" xfId="24" builtinId="32" customBuiltin="1"/>
    <cellStyle name="60% - Accent1 2" xfId="78" xr:uid="{00000000-0005-0000-0000-000049000000}"/>
    <cellStyle name="60% - Accent1 3" xfId="102" xr:uid="{E01E6D80-8FAC-4D83-8F1A-7564FD0A4337}"/>
    <cellStyle name="60% - Accent1 4" xfId="121" xr:uid="{C404BC64-7D55-4C62-BCA8-7339791BA332}"/>
    <cellStyle name="60% - Accent1 5" xfId="147" xr:uid="{7203078A-79C2-4B5C-8C03-3DC4331B0FAF}"/>
    <cellStyle name="60% - Accent2" xfId="28" builtinId="36" customBuiltin="1"/>
    <cellStyle name="60% - Accent2 2" xfId="82" xr:uid="{00000000-0005-0000-0000-00004A000000}"/>
    <cellStyle name="60% - Accent2 3" xfId="105" xr:uid="{9FF1DDBD-05E4-461F-8588-4A29B4F6B0D8}"/>
    <cellStyle name="60% - Accent2 4" xfId="124" xr:uid="{BE0083FF-696E-47F9-9D81-952326B35476}"/>
    <cellStyle name="60% - Accent2 5" xfId="150" xr:uid="{B63FD26B-4CE4-4248-9FA3-C2FC3D03E9F6}"/>
    <cellStyle name="60% - Accent3" xfId="32" builtinId="40" customBuiltin="1"/>
    <cellStyle name="60% - Accent3 2" xfId="86" xr:uid="{00000000-0005-0000-0000-00004B000000}"/>
    <cellStyle name="60% - Accent3 3" xfId="108" xr:uid="{7339A3DD-9FA6-4EF4-9A16-9BE2025C3F76}"/>
    <cellStyle name="60% - Accent3 4" xfId="127" xr:uid="{0074FBBA-BCE8-482A-8920-410C2C469292}"/>
    <cellStyle name="60% - Accent3 5" xfId="153" xr:uid="{6061AC7F-D016-4015-8D80-BAA82C2DCE0D}"/>
    <cellStyle name="60% - Accent4" xfId="36" builtinId="44" customBuiltin="1"/>
    <cellStyle name="60% - Accent4 2" xfId="90" xr:uid="{00000000-0005-0000-0000-00004C000000}"/>
    <cellStyle name="60% - Accent4 3" xfId="111" xr:uid="{67D82925-E027-4488-A0F7-54C30D6DEAFF}"/>
    <cellStyle name="60% - Accent4 4" xfId="130" xr:uid="{E05D5975-5A92-45F2-AD0F-2DD0461E9B1D}"/>
    <cellStyle name="60% - Accent4 5" xfId="156" xr:uid="{064E4B53-8A68-46CE-982D-2F181E34DB0E}"/>
    <cellStyle name="60% - Accent5" xfId="40" builtinId="48" customBuiltin="1"/>
    <cellStyle name="60% - Accent5 2" xfId="94" xr:uid="{00000000-0005-0000-0000-00004D000000}"/>
    <cellStyle name="60% - Accent5 3" xfId="114" xr:uid="{CE81D1D3-CEF9-433D-805C-F6468624B3ED}"/>
    <cellStyle name="60% - Accent5 4" xfId="133" xr:uid="{33D8FA2C-69B5-43CD-90B8-F10FB829DB8C}"/>
    <cellStyle name="60% - Accent5 5" xfId="159" xr:uid="{5B8993D1-33C7-489B-A0FF-CAF90DEFA490}"/>
    <cellStyle name="60% - Accent6" xfId="44" builtinId="52" customBuiltin="1"/>
    <cellStyle name="60% - Accent6 2" xfId="98" xr:uid="{00000000-0005-0000-0000-00004E000000}"/>
    <cellStyle name="60% - Accent6 3" xfId="117" xr:uid="{0A9C5F55-DC31-418F-AE6B-BE1F8EA455BE}"/>
    <cellStyle name="60% - Accent6 4" xfId="136" xr:uid="{CA75F32F-78E8-44E1-921C-D64E9E824F0B}"/>
    <cellStyle name="60% - Accent6 5" xfId="162" xr:uid="{403FC90A-2EBB-43B9-9CC6-351EFE1CCAAE}"/>
    <cellStyle name="Accent1" xfId="21" builtinId="29" customBuiltin="1"/>
    <cellStyle name="Accent1 2" xfId="75" xr:uid="{00000000-0005-0000-0000-00004F000000}"/>
    <cellStyle name="Accent2" xfId="25" builtinId="33" customBuiltin="1"/>
    <cellStyle name="Accent2 2" xfId="79" xr:uid="{00000000-0005-0000-0000-000050000000}"/>
    <cellStyle name="Accent3" xfId="29" builtinId="37" customBuiltin="1"/>
    <cellStyle name="Accent3 2" xfId="83" xr:uid="{00000000-0005-0000-0000-000051000000}"/>
    <cellStyle name="Accent4" xfId="33" builtinId="41" customBuiltin="1"/>
    <cellStyle name="Accent4 2" xfId="87" xr:uid="{00000000-0005-0000-0000-000052000000}"/>
    <cellStyle name="Accent5" xfId="37" builtinId="45" customBuiltin="1"/>
    <cellStyle name="Accent5 2" xfId="91" xr:uid="{00000000-0005-0000-0000-000053000000}"/>
    <cellStyle name="Accent6" xfId="41" builtinId="49" customBuiltin="1"/>
    <cellStyle name="Accent6 2" xfId="95" xr:uid="{00000000-0005-0000-0000-000054000000}"/>
    <cellStyle name="Bad" xfId="10" builtinId="27" customBuiltin="1"/>
    <cellStyle name="Bad 2" xfId="64" xr:uid="{00000000-0005-0000-0000-000055000000}"/>
    <cellStyle name="Calculation" xfId="14" builtinId="22" customBuiltin="1"/>
    <cellStyle name="Calculation 2" xfId="68" xr:uid="{00000000-0005-0000-0000-000056000000}"/>
    <cellStyle name="Check Cell" xfId="16" builtinId="23" customBuiltin="1"/>
    <cellStyle name="Check Cell 2" xfId="70" xr:uid="{00000000-0005-0000-0000-000057000000}"/>
    <cellStyle name="Comma" xfId="3" builtinId="3"/>
    <cellStyle name="Explanatory Text" xfId="19" builtinId="53" customBuiltin="1"/>
    <cellStyle name="Explanatory Text 2" xfId="73" xr:uid="{00000000-0005-0000-0000-000058000000}"/>
    <cellStyle name="Good" xfId="9" builtinId="26" customBuiltin="1"/>
    <cellStyle name="Good 2" xfId="63" xr:uid="{00000000-0005-0000-0000-000059000000}"/>
    <cellStyle name="Heading 1" xfId="5" builtinId="16" customBuiltin="1"/>
    <cellStyle name="Heading 1 2" xfId="59" xr:uid="{00000000-0005-0000-0000-00005A000000}"/>
    <cellStyle name="Heading 2" xfId="6" builtinId="17" customBuiltin="1"/>
    <cellStyle name="Heading 2 2" xfId="60" xr:uid="{00000000-0005-0000-0000-00005B000000}"/>
    <cellStyle name="Heading 3" xfId="7" builtinId="18" customBuiltin="1"/>
    <cellStyle name="Heading 3 2" xfId="61" xr:uid="{00000000-0005-0000-0000-00005C000000}"/>
    <cellStyle name="Heading 4" xfId="8" builtinId="19" customBuiltin="1"/>
    <cellStyle name="Heading 4 2" xfId="62" xr:uid="{00000000-0005-0000-0000-00005D000000}"/>
    <cellStyle name="Hyperlink" xfId="2" builtinId="8"/>
    <cellStyle name="Hyperlink 2" xfId="143" xr:uid="{DF2E34B6-24AB-42E6-A19D-277701FB062E}"/>
    <cellStyle name="Hyperlink 3" xfId="138" xr:uid="{671741D9-6852-447D-8C0E-292E405A84C6}"/>
    <cellStyle name="Input" xfId="12" builtinId="20" customBuiltin="1"/>
    <cellStyle name="Input 2" xfId="66" xr:uid="{00000000-0005-0000-0000-00005E000000}"/>
    <cellStyle name="Linked Cell" xfId="15" builtinId="24" customBuiltin="1"/>
    <cellStyle name="Linked Cell 2" xfId="69" xr:uid="{00000000-0005-0000-0000-00005F000000}"/>
    <cellStyle name="Neutral" xfId="11" builtinId="28" customBuiltin="1"/>
    <cellStyle name="Neutral 2" xfId="65" xr:uid="{00000000-0005-0000-0000-000060000000}"/>
    <cellStyle name="Normal" xfId="0" builtinId="0"/>
    <cellStyle name="Normal 2" xfId="45" xr:uid="{00000000-0005-0000-0000-000027000000}"/>
    <cellStyle name="Normal 2 2" xfId="50" xr:uid="{00000000-0005-0000-0000-000028000000}"/>
    <cellStyle name="Normal 2 3" xfId="139" xr:uid="{1B3CDCCB-0FDC-46EC-8C1F-D2924D8A8E19}"/>
    <cellStyle name="Normal 3" xfId="57" xr:uid="{00000000-0005-0000-0000-000061000000}"/>
    <cellStyle name="Normal 3 2" xfId="141" xr:uid="{4887114D-89EE-45E4-8839-E3F31020A80F}"/>
    <cellStyle name="Normal 3 3" xfId="140" xr:uid="{A804D2E9-CDF2-4A40-8A24-D65F131C8FBF}"/>
    <cellStyle name="Normal 4" xfId="142" xr:uid="{D0D8959F-8A85-459F-910F-F1FA0AD65ED5}"/>
    <cellStyle name="Normal 5" xfId="137" xr:uid="{286F1758-0748-4466-89BB-3798E0E4689A}"/>
    <cellStyle name="Normal 7" xfId="56" xr:uid="{00000000-0005-0000-0000-000029000000}"/>
    <cellStyle name="Normal 8" xfId="49" xr:uid="{00000000-0005-0000-0000-00002A000000}"/>
    <cellStyle name="Normal_alltabls" xfId="47" xr:uid="{00000000-0005-0000-0000-00002B000000}"/>
    <cellStyle name="Normal_DT Table 9.01" xfId="48" xr:uid="{00000000-0005-0000-0000-00002C000000}"/>
    <cellStyle name="Note" xfId="18" builtinId="10" customBuiltin="1"/>
    <cellStyle name="Note 2" xfId="72" xr:uid="{00000000-0005-0000-0000-000062000000}"/>
    <cellStyle name="Note 3" xfId="99" xr:uid="{74784F6D-DC6F-440E-92BA-D0591E961D1B}"/>
    <cellStyle name="Note 4" xfId="118" xr:uid="{A61337B2-8C32-4F44-8770-6DD95DC1C7BD}"/>
    <cellStyle name="Note 5" xfId="144" xr:uid="{D7B4747C-8060-48CE-8A6D-D952DCF59010}"/>
    <cellStyle name="Output" xfId="13" builtinId="21" customBuiltin="1"/>
    <cellStyle name="Output 2" xfId="67" xr:uid="{00000000-0005-0000-0000-000063000000}"/>
    <cellStyle name="Percent" xfId="1" builtinId="5"/>
    <cellStyle name="Style1" xfId="54" xr:uid="{00000000-0005-0000-0000-000030000000}"/>
    <cellStyle name="Style2" xfId="51" xr:uid="{00000000-0005-0000-0000-000031000000}"/>
    <cellStyle name="Style3" xfId="52" xr:uid="{00000000-0005-0000-0000-000032000000}"/>
    <cellStyle name="Style4" xfId="53" xr:uid="{00000000-0005-0000-0000-000033000000}"/>
    <cellStyle name="Style5" xfId="46" xr:uid="{00000000-0005-0000-0000-000034000000}"/>
    <cellStyle name="Title" xfId="4" builtinId="15" customBuiltin="1"/>
    <cellStyle name="Title 2" xfId="58" xr:uid="{00000000-0005-0000-0000-000064000000}"/>
    <cellStyle name="Total" xfId="20" builtinId="25" customBuiltin="1"/>
    <cellStyle name="Total 2" xfId="74" xr:uid="{00000000-0005-0000-0000-000065000000}"/>
    <cellStyle name="Total row" xfId="55" xr:uid="{00000000-0005-0000-0000-000037000000}"/>
    <cellStyle name="Warning Text" xfId="17" builtinId="11" customBuiltin="1"/>
    <cellStyle name="Warning Text 2" xfId="71" xr:uid="{00000000-0005-0000-0000-000066000000}"/>
  </cellStyles>
  <dxfs count="0"/>
  <tableStyles count="0" defaultTableStyle="TableStyleMedium2" defaultPivotStyle="PivotStyleLight16"/>
  <colors>
    <mruColors>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 New Zealand</a:t>
            </a:r>
          </a:p>
          <a:p>
            <a:pPr>
              <a:defRPr>
                <a:solidFill>
                  <a:srgbClr val="136B99"/>
                </a:solidFill>
              </a:defRPr>
            </a:pPr>
            <a:r>
              <a:rPr lang="en-NZ" sz="1200" b="1" i="0" baseline="0">
                <a:solidFill>
                  <a:srgbClr val="136B99"/>
                </a:solidFill>
                <a:effectLst/>
                <a:latin typeface="Arial"/>
                <a:cs typeface="Arial"/>
              </a:rPr>
              <a:t>Census 2001, 2006, 2013, 2018</a:t>
            </a:r>
            <a:r>
              <a:rPr lang="en-NZ" sz="1200" b="1" i="0" u="none" strike="noStrike" baseline="0">
                <a:solidFill>
                  <a:srgbClr val="136B99"/>
                </a:solidFill>
                <a:latin typeface="Arial" panose="020B0604020202020204" pitchFamily="34" charset="0"/>
                <a:cs typeface="Arial" panose="020B0604020202020204" pitchFamily="34" charset="0"/>
              </a:rPr>
              <a:t> </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 Ethnicity by RC'!$B$29</c:f>
              <c:strCache>
                <c:ptCount val="1"/>
                <c:pt idx="0">
                  <c:v>2001</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RC'!$B$30,'1. Ethnicity by RC'!$F$30,'1. Ethnicity by RC'!$J$30,'1. Ethnicity by RC'!$N$30,'1. Ethnicity by RC'!$R$30,'1. Ethnicity by RC'!$V$30)</c:f>
              <c:numCache>
                <c:formatCode>0.00%</c:formatCode>
                <c:ptCount val="6"/>
                <c:pt idx="0">
                  <c:v>0.80059085924685525</c:v>
                </c:pt>
                <c:pt idx="1">
                  <c:v>0.14673367086362979</c:v>
                </c:pt>
                <c:pt idx="2">
                  <c:v>6.4628157655031548E-2</c:v>
                </c:pt>
                <c:pt idx="3">
                  <c:v>6.6406423168641635E-2</c:v>
                </c:pt>
                <c:pt idx="4">
                  <c:v>6.7149179413272756E-3</c:v>
                </c:pt>
                <c:pt idx="5">
                  <c:v>2.2416517292921147E-4</c:v>
                </c:pt>
              </c:numCache>
            </c:numRef>
          </c:val>
          <c:extLst>
            <c:ext xmlns:c16="http://schemas.microsoft.com/office/drawing/2014/chart" uri="{C3380CC4-5D6E-409C-BE32-E72D297353CC}">
              <c16:uniqueId val="{00000000-E034-4E19-B143-59CE750E3951}"/>
            </c:ext>
          </c:extLst>
        </c:ser>
        <c:ser>
          <c:idx val="1"/>
          <c:order val="1"/>
          <c:tx>
            <c:strRef>
              <c:f>'1. Ethnicity by RC'!$C$29</c:f>
              <c:strCache>
                <c:ptCount val="1"/>
                <c:pt idx="0">
                  <c:v>2006</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RC'!$C$30,'1. Ethnicity by RC'!$G$30,'1. Ethnicity by RC'!$K$30,'1. Ethnicity by RC'!$O$30,'1. Ethnicity by RC'!$S$30,'1. Ethnicity by RC'!$W$30)</c:f>
              <c:numCache>
                <c:formatCode>0.00%</c:formatCode>
                <c:ptCount val="6"/>
                <c:pt idx="0">
                  <c:v>0.67603077901114539</c:v>
                </c:pt>
                <c:pt idx="1">
                  <c:v>0.14645210577895285</c:v>
                </c:pt>
                <c:pt idx="2">
                  <c:v>6.8902271743447097E-2</c:v>
                </c:pt>
                <c:pt idx="3">
                  <c:v>9.1848193975228504E-2</c:v>
                </c:pt>
                <c:pt idx="4">
                  <c:v>9.001174302743175E-3</c:v>
                </c:pt>
                <c:pt idx="5">
                  <c:v>0.11162171131115448</c:v>
                </c:pt>
              </c:numCache>
            </c:numRef>
          </c:val>
          <c:extLst>
            <c:ext xmlns:c16="http://schemas.microsoft.com/office/drawing/2014/chart" uri="{C3380CC4-5D6E-409C-BE32-E72D297353CC}">
              <c16:uniqueId val="{00000001-E034-4E19-B143-59CE750E3951}"/>
            </c:ext>
          </c:extLst>
        </c:ser>
        <c:ser>
          <c:idx val="2"/>
          <c:order val="2"/>
          <c:tx>
            <c:strRef>
              <c:f>'1. Ethnicity by RC'!$D$29</c:f>
              <c:strCache>
                <c:ptCount val="1"/>
                <c:pt idx="0">
                  <c:v>2013</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RC'!$D$30,'1. Ethnicity by RC'!$H$30,'1. Ethnicity by RC'!$L$30,'1. Ethnicity by RC'!$P$30,'1. Ethnicity by RC'!$T$30,'1. Ethnicity by RC'!$X$30)</c:f>
              <c:numCache>
                <c:formatCode>0.00%</c:formatCode>
                <c:ptCount val="6"/>
                <c:pt idx="0">
                  <c:v>0.74023770242922549</c:v>
                </c:pt>
                <c:pt idx="1">
                  <c:v>0.14922588162442957</c:v>
                </c:pt>
                <c:pt idx="2">
                  <c:v>7.3774954492219921E-2</c:v>
                </c:pt>
                <c:pt idx="3">
                  <c:v>0.11759255242930028</c:v>
                </c:pt>
                <c:pt idx="4">
                  <c:v>1.1704885224667087E-2</c:v>
                </c:pt>
                <c:pt idx="5">
                  <c:v>1.688985546699134E-2</c:v>
                </c:pt>
              </c:numCache>
            </c:numRef>
          </c:val>
          <c:extLst>
            <c:ext xmlns:c16="http://schemas.microsoft.com/office/drawing/2014/chart" uri="{C3380CC4-5D6E-409C-BE32-E72D297353CC}">
              <c16:uniqueId val="{00000002-E034-4E19-B143-59CE750E3951}"/>
            </c:ext>
          </c:extLst>
        </c:ser>
        <c:ser>
          <c:idx val="3"/>
          <c:order val="3"/>
          <c:tx>
            <c:v>2018</c:v>
          </c:tx>
          <c:invertIfNegative val="0"/>
          <c:val>
            <c:numRef>
              <c:f>('1. Ethnicity by RC'!$E$30,'1. Ethnicity by RC'!$I$30,'1. Ethnicity by RC'!$M$30,'1. Ethnicity by RC'!$Q$30,'1. Ethnicity by RC'!$U$30,'1. Ethnicity by RC'!$Y$30)</c:f>
              <c:numCache>
                <c:formatCode>0.00%</c:formatCode>
                <c:ptCount val="6"/>
                <c:pt idx="0">
                  <c:v>0.70171584520885777</c:v>
                </c:pt>
                <c:pt idx="1">
                  <c:v>0.16514978223241136</c:v>
                </c:pt>
                <c:pt idx="2">
                  <c:v>8.119501559859281E-2</c:v>
                </c:pt>
                <c:pt idx="3">
                  <c:v>0.15054046188173661</c:v>
                </c:pt>
                <c:pt idx="4">
                  <c:v>1.4962905474059362E-2</c:v>
                </c:pt>
                <c:pt idx="5">
                  <c:v>1.2354417388729187E-2</c:v>
                </c:pt>
              </c:numCache>
            </c:numRef>
          </c:val>
          <c:extLst>
            <c:ext xmlns:c16="http://schemas.microsoft.com/office/drawing/2014/chart" uri="{C3380CC4-5D6E-409C-BE32-E72D297353CC}">
              <c16:uniqueId val="{00000001-BA50-4289-BFBF-AA90C63CACA3}"/>
            </c:ext>
          </c:extLst>
        </c:ser>
        <c:dLbls>
          <c:showLegendKey val="0"/>
          <c:showVal val="0"/>
          <c:showCatName val="0"/>
          <c:showSerName val="0"/>
          <c:showPercent val="0"/>
          <c:showBubbleSize val="0"/>
        </c:dLbls>
        <c:gapWidth val="150"/>
        <c:axId val="1409380576"/>
        <c:axId val="1409385472"/>
      </c:barChart>
      <c:catAx>
        <c:axId val="14093805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5472"/>
        <c:crosses val="autoZero"/>
        <c:auto val="1"/>
        <c:lblAlgn val="ctr"/>
        <c:lblOffset val="100"/>
        <c:noMultiLvlLbl val="0"/>
      </c:catAx>
      <c:valAx>
        <c:axId val="1409385472"/>
        <c:scaling>
          <c:orientation val="minMax"/>
          <c:max val="1"/>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people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0576"/>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Waimakariri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TA'!$C$26,'3. Ethnicity by TA'!$G$26,'3. Ethnicity by TA'!$K$26,'3. Ethnicity by TA'!$O$26,'3. Ethnicity by TA'!$S$26,'3. Ethnicity by TA'!$W$26)</c:f>
              <c:numCache>
                <c:formatCode>0.00%</c:formatCode>
                <c:ptCount val="6"/>
                <c:pt idx="0">
                  <c:v>0.82984988867341813</c:v>
                </c:pt>
                <c:pt idx="1">
                  <c:v>6.8376068376068383E-2</c:v>
                </c:pt>
                <c:pt idx="2">
                  <c:v>6.3204769087122029E-3</c:v>
                </c:pt>
                <c:pt idx="3">
                  <c:v>1.0486245780363427E-2</c:v>
                </c:pt>
                <c:pt idx="4">
                  <c:v>1.3646484234719528E-3</c:v>
                </c:pt>
                <c:pt idx="5">
                  <c:v>0.14458090928679165</c:v>
                </c:pt>
              </c:numCache>
            </c:numRef>
          </c:val>
          <c:extLst>
            <c:ext xmlns:c16="http://schemas.microsoft.com/office/drawing/2014/chart" uri="{C3380CC4-5D6E-409C-BE32-E72D297353CC}">
              <c16:uniqueId val="{00000000-AAA1-4A2D-B13C-6C0FFF49ADB6}"/>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TA'!$D$26,'3. Ethnicity by TA'!$H$26,'3. Ethnicity by TA'!$L$26,'3. Ethnicity by TA'!$P$26,'3. Ethnicity by TA'!$T$26,'3. Ethnicity by TA'!$X$26)</c:f>
              <c:numCache>
                <c:formatCode>0.00%</c:formatCode>
                <c:ptCount val="6"/>
                <c:pt idx="0">
                  <c:v>0.93832298136645964</c:v>
                </c:pt>
                <c:pt idx="1">
                  <c:v>7.385093167701863E-2</c:v>
                </c:pt>
                <c:pt idx="2">
                  <c:v>7.9503105590062115E-3</c:v>
                </c:pt>
                <c:pt idx="3">
                  <c:v>1.6956521739130436E-2</c:v>
                </c:pt>
                <c:pt idx="4">
                  <c:v>2.0496894409937887E-3</c:v>
                </c:pt>
                <c:pt idx="5">
                  <c:v>2.1118012422360249E-2</c:v>
                </c:pt>
              </c:numCache>
            </c:numRef>
          </c:val>
          <c:extLst>
            <c:ext xmlns:c16="http://schemas.microsoft.com/office/drawing/2014/chart" uri="{C3380CC4-5D6E-409C-BE32-E72D297353CC}">
              <c16:uniqueId val="{00000001-AAA1-4A2D-B13C-6C0FFF49ADB6}"/>
            </c:ext>
          </c:extLst>
        </c:ser>
        <c:ser>
          <c:idx val="2"/>
          <c:order val="2"/>
          <c:tx>
            <c:v>Census 2018</c:v>
          </c:tx>
          <c:invertIfNegative val="0"/>
          <c:val>
            <c:numRef>
              <c:f>('3. Ethnicity by TA'!$E$26,'3. Ethnicity by TA'!$I$26,'3. Ethnicity by TA'!$M$26,'3. Ethnicity by TA'!$Q$26,'3. Ethnicity by TA'!$U$26,'3. Ethnicity by TA'!$Y$26)</c:f>
              <c:numCache>
                <c:formatCode>0.00%</c:formatCode>
                <c:ptCount val="6"/>
                <c:pt idx="0">
                  <c:v>0.92936371886659275</c:v>
                </c:pt>
                <c:pt idx="1">
                  <c:v>8.5660986185338309E-2</c:v>
                </c:pt>
                <c:pt idx="2">
                  <c:v>1.3814661692043964E-2</c:v>
                </c:pt>
                <c:pt idx="3">
                  <c:v>2.8889785217303621E-2</c:v>
                </c:pt>
                <c:pt idx="4">
                  <c:v>4.1847332862760918E-3</c:v>
                </c:pt>
                <c:pt idx="5">
                  <c:v>1.371382474538671E-2</c:v>
                </c:pt>
              </c:numCache>
            </c:numRef>
          </c:val>
          <c:extLst>
            <c:ext xmlns:c16="http://schemas.microsoft.com/office/drawing/2014/chart" uri="{C3380CC4-5D6E-409C-BE32-E72D297353CC}">
              <c16:uniqueId val="{00000000-0082-4E50-B0CD-8209CFD5041D}"/>
            </c:ext>
          </c:extLst>
        </c:ser>
        <c:dLbls>
          <c:showLegendKey val="0"/>
          <c:showVal val="0"/>
          <c:showCatName val="0"/>
          <c:showSerName val="0"/>
          <c:showPercent val="0"/>
          <c:showBubbleSize val="0"/>
        </c:dLbls>
        <c:gapWidth val="150"/>
        <c:axId val="1411469264"/>
        <c:axId val="1411480144"/>
      </c:barChart>
      <c:catAx>
        <c:axId val="1411469264"/>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80144"/>
        <c:crosses val="autoZero"/>
        <c:auto val="1"/>
        <c:lblAlgn val="ctr"/>
        <c:lblOffset val="100"/>
        <c:noMultiLvlLbl val="0"/>
      </c:catAx>
      <c:valAx>
        <c:axId val="1411480144"/>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69264"/>
        <c:crosses val="autoZero"/>
        <c:crossBetween val="between"/>
      </c:valAx>
    </c:plotArea>
    <c:legend>
      <c:legendPos val="l"/>
      <c:layout>
        <c:manualLayout>
          <c:xMode val="edge"/>
          <c:yMode val="edge"/>
          <c:x val="0.81138888888888894"/>
          <c:y val="0.32753030303030295"/>
          <c:w val="0.133429012345679"/>
          <c:h val="0.14510563359261669"/>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'!$O$429:$O$447</c:f>
              <c:numCache>
                <c:formatCode>0.00%</c:formatCode>
                <c:ptCount val="19"/>
                <c:pt idx="0">
                  <c:v>-6.8421052631578952E-2</c:v>
                </c:pt>
                <c:pt idx="1">
                  <c:v>-3.6842105263157891E-2</c:v>
                </c:pt>
                <c:pt idx="2">
                  <c:v>-5.7894736842105263E-2</c:v>
                </c:pt>
                <c:pt idx="3">
                  <c:v>-4.2105263157894736E-2</c:v>
                </c:pt>
                <c:pt idx="4">
                  <c:v>-2.6315789473684209E-2</c:v>
                </c:pt>
                <c:pt idx="5">
                  <c:v>-2.6315789473684209E-2</c:v>
                </c:pt>
                <c:pt idx="6">
                  <c:v>-3.6842105263157891E-2</c:v>
                </c:pt>
                <c:pt idx="7">
                  <c:v>-3.1578947368421054E-2</c:v>
                </c:pt>
                <c:pt idx="8">
                  <c:v>-1.5789473684210527E-2</c:v>
                </c:pt>
                <c:pt idx="9">
                  <c:v>-2.1052631578947368E-2</c:v>
                </c:pt>
                <c:pt idx="10">
                  <c:v>-3.1578947368421054E-2</c:v>
                </c:pt>
                <c:pt idx="11">
                  <c:v>-2.6315789473684209E-2</c:v>
                </c:pt>
                <c:pt idx="12">
                  <c:v>-2.1052631578947368E-2</c:v>
                </c:pt>
                <c:pt idx="13">
                  <c:v>-1.5789473684210527E-2</c:v>
                </c:pt>
                <c:pt idx="14">
                  <c:v>-1.0526315789473684E-2</c:v>
                </c:pt>
                <c:pt idx="15">
                  <c:v>-5.263157894736842E-3</c:v>
                </c:pt>
                <c:pt idx="16">
                  <c:v>0</c:v>
                </c:pt>
                <c:pt idx="17">
                  <c:v>-5.263157894736842E-3</c:v>
                </c:pt>
                <c:pt idx="18">
                  <c:v>0</c:v>
                </c:pt>
              </c:numCache>
            </c:numRef>
          </c:val>
          <c:extLst>
            <c:ext xmlns:c16="http://schemas.microsoft.com/office/drawing/2014/chart" uri="{C3380CC4-5D6E-409C-BE32-E72D297353CC}">
              <c16:uniqueId val="{00000000-F652-49DF-B9D9-6647A8EBEDCE}"/>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'!$P$429:$P$447</c:f>
              <c:numCache>
                <c:formatCode>0.00%</c:formatCode>
                <c:ptCount val="19"/>
                <c:pt idx="0">
                  <c:v>6.3157894736842107E-2</c:v>
                </c:pt>
                <c:pt idx="1">
                  <c:v>3.6842105263157891E-2</c:v>
                </c:pt>
                <c:pt idx="2">
                  <c:v>7.8947368421052627E-2</c:v>
                </c:pt>
                <c:pt idx="3">
                  <c:v>4.2105263157894736E-2</c:v>
                </c:pt>
                <c:pt idx="4">
                  <c:v>3.6842105263157891E-2</c:v>
                </c:pt>
                <c:pt idx="5">
                  <c:v>3.1578947368421054E-2</c:v>
                </c:pt>
                <c:pt idx="6">
                  <c:v>2.1052631578947368E-2</c:v>
                </c:pt>
                <c:pt idx="7">
                  <c:v>2.6315789473684209E-2</c:v>
                </c:pt>
                <c:pt idx="8">
                  <c:v>2.1052631578947368E-2</c:v>
                </c:pt>
                <c:pt idx="9">
                  <c:v>3.1578947368421054E-2</c:v>
                </c:pt>
                <c:pt idx="10">
                  <c:v>3.1578947368421054E-2</c:v>
                </c:pt>
                <c:pt idx="11">
                  <c:v>3.6842105263157891E-2</c:v>
                </c:pt>
                <c:pt idx="12">
                  <c:v>2.1052631578947368E-2</c:v>
                </c:pt>
                <c:pt idx="13">
                  <c:v>1.5789473684210527E-2</c:v>
                </c:pt>
                <c:pt idx="14">
                  <c:v>1.0526315789473684E-2</c:v>
                </c:pt>
                <c:pt idx="15">
                  <c:v>1.0526315789473684E-2</c:v>
                </c:pt>
                <c:pt idx="16">
                  <c:v>0</c:v>
                </c:pt>
                <c:pt idx="17">
                  <c:v>5.263157894736842E-3</c:v>
                </c:pt>
                <c:pt idx="18">
                  <c:v>0</c:v>
                </c:pt>
              </c:numCache>
            </c:numRef>
          </c:val>
          <c:extLst>
            <c:ext xmlns:c16="http://schemas.microsoft.com/office/drawing/2014/chart" uri="{C3380CC4-5D6E-409C-BE32-E72D297353CC}">
              <c16:uniqueId val="{00000001-F652-49DF-B9D9-6647A8EBEDCE}"/>
            </c:ext>
          </c:extLst>
        </c:ser>
        <c:dLbls>
          <c:showLegendKey val="0"/>
          <c:showVal val="0"/>
          <c:showCatName val="0"/>
          <c:showSerName val="0"/>
          <c:showPercent val="0"/>
          <c:showBubbleSize val="0"/>
        </c:dLbls>
        <c:gapWidth val="0"/>
        <c:overlap val="100"/>
        <c:axId val="1447208272"/>
        <c:axId val="1447198480"/>
      </c:barChart>
      <c:catAx>
        <c:axId val="144720827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98480"/>
        <c:crosses val="autoZero"/>
        <c:auto val="1"/>
        <c:lblAlgn val="ctr"/>
        <c:lblOffset val="100"/>
        <c:tickLblSkip val="1"/>
        <c:noMultiLvlLbl val="0"/>
      </c:catAx>
      <c:valAx>
        <c:axId val="1447198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20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Waimate</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'!$T$429:$T$447</c:f>
              <c:numCache>
                <c:formatCode>0.00%</c:formatCode>
                <c:ptCount val="19"/>
                <c:pt idx="0">
                  <c:v>-3.8461538461538464E-2</c:v>
                </c:pt>
                <c:pt idx="1">
                  <c:v>-7.6923076923076927E-2</c:v>
                </c:pt>
                <c:pt idx="2">
                  <c:v>-3.8461538461538464E-2</c:v>
                </c:pt>
                <c:pt idx="3">
                  <c:v>-7.6923076923076927E-2</c:v>
                </c:pt>
                <c:pt idx="4">
                  <c:v>-3.8461538461538464E-2</c:v>
                </c:pt>
                <c:pt idx="5">
                  <c:v>-3.8461538461538464E-2</c:v>
                </c:pt>
                <c:pt idx="6">
                  <c:v>-7.6923076923076927E-2</c:v>
                </c:pt>
                <c:pt idx="7">
                  <c:v>-3.8461538461538464E-2</c:v>
                </c:pt>
                <c:pt idx="8">
                  <c:v>0</c:v>
                </c:pt>
                <c:pt idx="9">
                  <c:v>0</c:v>
                </c:pt>
                <c:pt idx="10">
                  <c:v>-3.8461538461538464E-2</c:v>
                </c:pt>
                <c:pt idx="11">
                  <c:v>-3.8461538461538464E-2</c:v>
                </c:pt>
                <c:pt idx="12">
                  <c:v>0</c:v>
                </c:pt>
                <c:pt idx="13">
                  <c:v>-3.8461538461538464E-2</c:v>
                </c:pt>
                <c:pt idx="14">
                  <c:v>-3.8461538461538464E-2</c:v>
                </c:pt>
                <c:pt idx="15">
                  <c:v>0</c:v>
                </c:pt>
                <c:pt idx="16">
                  <c:v>0</c:v>
                </c:pt>
                <c:pt idx="17">
                  <c:v>0</c:v>
                </c:pt>
                <c:pt idx="18">
                  <c:v>0</c:v>
                </c:pt>
              </c:numCache>
            </c:numRef>
          </c:val>
          <c:extLst>
            <c:ext xmlns:c16="http://schemas.microsoft.com/office/drawing/2014/chart" uri="{C3380CC4-5D6E-409C-BE32-E72D297353CC}">
              <c16:uniqueId val="{00000000-D43F-47F4-B30D-B0C0B7A58297}"/>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'!$U$429:$U$447</c:f>
              <c:numCache>
                <c:formatCode>0.00%</c:formatCode>
                <c:ptCount val="19"/>
                <c:pt idx="0">
                  <c:v>7.6923076923076927E-2</c:v>
                </c:pt>
                <c:pt idx="1">
                  <c:v>7.6923076923076927E-2</c:v>
                </c:pt>
                <c:pt idx="2">
                  <c:v>3.8461538461538464E-2</c:v>
                </c:pt>
                <c:pt idx="3">
                  <c:v>3.8461538461538464E-2</c:v>
                </c:pt>
                <c:pt idx="4">
                  <c:v>3.8461538461538464E-2</c:v>
                </c:pt>
                <c:pt idx="5">
                  <c:v>0</c:v>
                </c:pt>
                <c:pt idx="6">
                  <c:v>3.8461538461538464E-2</c:v>
                </c:pt>
                <c:pt idx="7">
                  <c:v>3.8461538461538464E-2</c:v>
                </c:pt>
                <c:pt idx="8">
                  <c:v>3.8461538461538464E-2</c:v>
                </c:pt>
                <c:pt idx="9">
                  <c:v>0</c:v>
                </c:pt>
                <c:pt idx="10">
                  <c:v>3.8461538461538464E-2</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D43F-47F4-B30D-B0C0B7A58297}"/>
            </c:ext>
          </c:extLst>
        </c:ser>
        <c:dLbls>
          <c:showLegendKey val="0"/>
          <c:showVal val="0"/>
          <c:showCatName val="0"/>
          <c:showSerName val="0"/>
          <c:showPercent val="0"/>
          <c:showBubbleSize val="0"/>
        </c:dLbls>
        <c:gapWidth val="0"/>
        <c:overlap val="100"/>
        <c:axId val="1447202288"/>
        <c:axId val="1447209360"/>
      </c:barChart>
      <c:catAx>
        <c:axId val="144720228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209360"/>
        <c:crosses val="autoZero"/>
        <c:auto val="1"/>
        <c:lblAlgn val="ctr"/>
        <c:lblOffset val="100"/>
        <c:tickLblSkip val="1"/>
        <c:noMultiLvlLbl val="0"/>
      </c:catAx>
      <c:valAx>
        <c:axId val="14472093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20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'!$Y$429:$Y$447</c:f>
              <c:numCache>
                <c:formatCode>0.00%</c:formatCode>
                <c:ptCount val="19"/>
                <c:pt idx="0">
                  <c:v>-3.8461538461538464E-2</c:v>
                </c:pt>
                <c:pt idx="1">
                  <c:v>-3.0769230769230771E-2</c:v>
                </c:pt>
                <c:pt idx="2">
                  <c:v>-2.3076923076923078E-2</c:v>
                </c:pt>
                <c:pt idx="3">
                  <c:v>-3.0769230769230771E-2</c:v>
                </c:pt>
                <c:pt idx="4">
                  <c:v>-3.8461538461538464E-2</c:v>
                </c:pt>
                <c:pt idx="5">
                  <c:v>-7.6923076923076927E-2</c:v>
                </c:pt>
                <c:pt idx="6">
                  <c:v>-9.2307692307692313E-2</c:v>
                </c:pt>
                <c:pt idx="7">
                  <c:v>-0.13846153846153847</c:v>
                </c:pt>
                <c:pt idx="8">
                  <c:v>-5.3846153846153849E-2</c:v>
                </c:pt>
                <c:pt idx="9">
                  <c:v>-5.3846153846153849E-2</c:v>
                </c:pt>
                <c:pt idx="10">
                  <c:v>-1.5384615384615385E-2</c:v>
                </c:pt>
                <c:pt idx="11">
                  <c:v>-1.5384615384615385E-2</c:v>
                </c:pt>
                <c:pt idx="12">
                  <c:v>0</c:v>
                </c:pt>
                <c:pt idx="13">
                  <c:v>0</c:v>
                </c:pt>
                <c:pt idx="14">
                  <c:v>-7.6923076923076927E-3</c:v>
                </c:pt>
                <c:pt idx="15">
                  <c:v>0</c:v>
                </c:pt>
                <c:pt idx="16">
                  <c:v>0</c:v>
                </c:pt>
                <c:pt idx="17">
                  <c:v>0</c:v>
                </c:pt>
                <c:pt idx="18">
                  <c:v>0</c:v>
                </c:pt>
              </c:numCache>
            </c:numRef>
          </c:val>
          <c:extLst>
            <c:ext xmlns:c16="http://schemas.microsoft.com/office/drawing/2014/chart" uri="{C3380CC4-5D6E-409C-BE32-E72D297353CC}">
              <c16:uniqueId val="{00000000-7C70-455F-9CC9-5A9FBD0672AB}"/>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'!$Z$429:$Z$447</c:f>
              <c:numCache>
                <c:formatCode>0.00%</c:formatCode>
                <c:ptCount val="19"/>
                <c:pt idx="0">
                  <c:v>2.3076923076923078E-2</c:v>
                </c:pt>
                <c:pt idx="1">
                  <c:v>3.0769230769230771E-2</c:v>
                </c:pt>
                <c:pt idx="2">
                  <c:v>3.8461538461538464E-2</c:v>
                </c:pt>
                <c:pt idx="3">
                  <c:v>1.5384615384615385E-2</c:v>
                </c:pt>
                <c:pt idx="4">
                  <c:v>7.6923076923076927E-3</c:v>
                </c:pt>
                <c:pt idx="5">
                  <c:v>3.8461538461538464E-2</c:v>
                </c:pt>
                <c:pt idx="6">
                  <c:v>7.6923076923076927E-2</c:v>
                </c:pt>
                <c:pt idx="7">
                  <c:v>4.6153846153846156E-2</c:v>
                </c:pt>
                <c:pt idx="8">
                  <c:v>3.8461538461538464E-2</c:v>
                </c:pt>
                <c:pt idx="9">
                  <c:v>3.8461538461538464E-2</c:v>
                </c:pt>
                <c:pt idx="10">
                  <c:v>2.3076923076923078E-2</c:v>
                </c:pt>
                <c:pt idx="11">
                  <c:v>0</c:v>
                </c:pt>
                <c:pt idx="12">
                  <c:v>0</c:v>
                </c:pt>
                <c:pt idx="13">
                  <c:v>7.6923076923076927E-3</c:v>
                </c:pt>
                <c:pt idx="14">
                  <c:v>0</c:v>
                </c:pt>
                <c:pt idx="15">
                  <c:v>7.6923076923076927E-3</c:v>
                </c:pt>
                <c:pt idx="16">
                  <c:v>0</c:v>
                </c:pt>
                <c:pt idx="17">
                  <c:v>0</c:v>
                </c:pt>
                <c:pt idx="18">
                  <c:v>0</c:v>
                </c:pt>
              </c:numCache>
            </c:numRef>
          </c:val>
          <c:extLst>
            <c:ext xmlns:c16="http://schemas.microsoft.com/office/drawing/2014/chart" uri="{C3380CC4-5D6E-409C-BE32-E72D297353CC}">
              <c16:uniqueId val="{00000001-7C70-455F-9CC9-5A9FBD0672AB}"/>
            </c:ext>
          </c:extLst>
        </c:ser>
        <c:dLbls>
          <c:showLegendKey val="0"/>
          <c:showVal val="0"/>
          <c:showCatName val="0"/>
          <c:showSerName val="0"/>
          <c:showPercent val="0"/>
          <c:showBubbleSize val="0"/>
        </c:dLbls>
        <c:gapWidth val="0"/>
        <c:overlap val="100"/>
        <c:axId val="1447202832"/>
        <c:axId val="1447199568"/>
      </c:barChart>
      <c:catAx>
        <c:axId val="144720283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99568"/>
        <c:crosses val="autoZero"/>
        <c:auto val="1"/>
        <c:lblAlgn val="ctr"/>
        <c:lblOffset val="100"/>
        <c:tickLblSkip val="1"/>
        <c:noMultiLvlLbl val="0"/>
      </c:catAx>
      <c:valAx>
        <c:axId val="14471995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20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'!$AD$429:$AD$447</c:f>
              <c:numCache>
                <c:formatCode>0.00%</c:formatCode>
                <c:ptCount val="19"/>
                <c:pt idx="0">
                  <c:v>-6.25E-2</c:v>
                </c:pt>
                <c:pt idx="1">
                  <c:v>0</c:v>
                </c:pt>
                <c:pt idx="2">
                  <c:v>-6.25E-2</c:v>
                </c:pt>
                <c:pt idx="3">
                  <c:v>0</c:v>
                </c:pt>
                <c:pt idx="4">
                  <c:v>0</c:v>
                </c:pt>
                <c:pt idx="5">
                  <c:v>-0.125</c:v>
                </c:pt>
                <c:pt idx="6">
                  <c:v>-0.125</c:v>
                </c:pt>
                <c:pt idx="7">
                  <c:v>-6.25E-2</c:v>
                </c:pt>
                <c:pt idx="8">
                  <c:v>-6.25E-2</c:v>
                </c:pt>
                <c:pt idx="9">
                  <c:v>-6.25E-2</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6F9C-4D1F-B31D-BA52CE3425D2}"/>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'!$AE$429:$AE$447</c:f>
              <c:numCache>
                <c:formatCode>0.00%</c:formatCode>
                <c:ptCount val="19"/>
                <c:pt idx="0">
                  <c:v>6.25E-2</c:v>
                </c:pt>
                <c:pt idx="1">
                  <c:v>6.25E-2</c:v>
                </c:pt>
                <c:pt idx="2">
                  <c:v>0</c:v>
                </c:pt>
                <c:pt idx="3">
                  <c:v>0</c:v>
                </c:pt>
                <c:pt idx="4">
                  <c:v>6.25E-2</c:v>
                </c:pt>
                <c:pt idx="5">
                  <c:v>6.25E-2</c:v>
                </c:pt>
                <c:pt idx="6">
                  <c:v>6.25E-2</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F9C-4D1F-B31D-BA52CE3425D2}"/>
            </c:ext>
          </c:extLst>
        </c:ser>
        <c:dLbls>
          <c:showLegendKey val="0"/>
          <c:showVal val="0"/>
          <c:showCatName val="0"/>
          <c:showSerName val="0"/>
          <c:showPercent val="0"/>
          <c:showBubbleSize val="0"/>
        </c:dLbls>
        <c:gapWidth val="0"/>
        <c:overlap val="100"/>
        <c:axId val="1447203920"/>
        <c:axId val="1447201200"/>
      </c:barChart>
      <c:catAx>
        <c:axId val="144720392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201200"/>
        <c:crosses val="autoZero"/>
        <c:auto val="1"/>
        <c:lblAlgn val="ctr"/>
        <c:lblOffset val="100"/>
        <c:tickLblSkip val="1"/>
        <c:noMultiLvlLbl val="0"/>
      </c:catAx>
      <c:valAx>
        <c:axId val="1447201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203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'!$AI$429:$AI$447</c:f>
              <c:numCache>
                <c:formatCode>0.00%</c:formatCode>
                <c:ptCount val="19"/>
                <c:pt idx="0">
                  <c:v>-2.9411764705882353E-2</c:v>
                </c:pt>
                <c:pt idx="1">
                  <c:v>-5.8823529411764705E-2</c:v>
                </c:pt>
                <c:pt idx="2">
                  <c:v>-2.9411764705882353E-2</c:v>
                </c:pt>
                <c:pt idx="3">
                  <c:v>-2.9411764705882353E-2</c:v>
                </c:pt>
                <c:pt idx="4">
                  <c:v>-2.9411764705882353E-2</c:v>
                </c:pt>
                <c:pt idx="5">
                  <c:v>-2.9411764705882353E-2</c:v>
                </c:pt>
                <c:pt idx="6">
                  <c:v>-2.9411764705882353E-2</c:v>
                </c:pt>
                <c:pt idx="7">
                  <c:v>-2.9411764705882353E-2</c:v>
                </c:pt>
                <c:pt idx="8">
                  <c:v>-5.8823529411764705E-2</c:v>
                </c:pt>
                <c:pt idx="9">
                  <c:v>-5.8823529411764705E-2</c:v>
                </c:pt>
                <c:pt idx="10">
                  <c:v>-2.9411764705882353E-2</c:v>
                </c:pt>
                <c:pt idx="11">
                  <c:v>-8.8235294117647065E-2</c:v>
                </c:pt>
                <c:pt idx="12">
                  <c:v>-8.8235294117647065E-2</c:v>
                </c:pt>
                <c:pt idx="13">
                  <c:v>-5.8823529411764705E-2</c:v>
                </c:pt>
                <c:pt idx="14">
                  <c:v>0</c:v>
                </c:pt>
                <c:pt idx="15">
                  <c:v>-2.9411764705882353E-2</c:v>
                </c:pt>
                <c:pt idx="16">
                  <c:v>0</c:v>
                </c:pt>
                <c:pt idx="17">
                  <c:v>0</c:v>
                </c:pt>
                <c:pt idx="18">
                  <c:v>0</c:v>
                </c:pt>
              </c:numCache>
            </c:numRef>
          </c:val>
          <c:extLst>
            <c:ext xmlns:c16="http://schemas.microsoft.com/office/drawing/2014/chart" uri="{C3380CC4-5D6E-409C-BE32-E72D297353CC}">
              <c16:uniqueId val="{00000000-35B7-4308-9FEB-E7D02DA38CA4}"/>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'!$AJ$429:$AJ$447</c:f>
              <c:numCache>
                <c:formatCode>0.00%</c:formatCode>
                <c:ptCount val="19"/>
                <c:pt idx="0">
                  <c:v>0</c:v>
                </c:pt>
                <c:pt idx="1">
                  <c:v>0</c:v>
                </c:pt>
                <c:pt idx="2">
                  <c:v>2.9411764705882353E-2</c:v>
                </c:pt>
                <c:pt idx="3">
                  <c:v>2.9411764705882353E-2</c:v>
                </c:pt>
                <c:pt idx="4">
                  <c:v>2.9411764705882353E-2</c:v>
                </c:pt>
                <c:pt idx="5">
                  <c:v>2.9411764705882353E-2</c:v>
                </c:pt>
                <c:pt idx="6">
                  <c:v>0</c:v>
                </c:pt>
                <c:pt idx="7">
                  <c:v>2.9411764705882353E-2</c:v>
                </c:pt>
                <c:pt idx="8">
                  <c:v>2.9411764705882353E-2</c:v>
                </c:pt>
                <c:pt idx="9">
                  <c:v>5.8823529411764705E-2</c:v>
                </c:pt>
                <c:pt idx="10">
                  <c:v>0.11764705882352941</c:v>
                </c:pt>
                <c:pt idx="11">
                  <c:v>2.9411764705882353E-2</c:v>
                </c:pt>
                <c:pt idx="12">
                  <c:v>2.9411764705882353E-2</c:v>
                </c:pt>
                <c:pt idx="13">
                  <c:v>2.9411764705882353E-2</c:v>
                </c:pt>
                <c:pt idx="14">
                  <c:v>0</c:v>
                </c:pt>
                <c:pt idx="15">
                  <c:v>2.9411764705882353E-2</c:v>
                </c:pt>
                <c:pt idx="16">
                  <c:v>0</c:v>
                </c:pt>
                <c:pt idx="17">
                  <c:v>0</c:v>
                </c:pt>
                <c:pt idx="18">
                  <c:v>0</c:v>
                </c:pt>
              </c:numCache>
            </c:numRef>
          </c:val>
          <c:extLst>
            <c:ext xmlns:c16="http://schemas.microsoft.com/office/drawing/2014/chart" uri="{C3380CC4-5D6E-409C-BE32-E72D297353CC}">
              <c16:uniqueId val="{00000001-35B7-4308-9FEB-E7D02DA38CA4}"/>
            </c:ext>
          </c:extLst>
        </c:ser>
        <c:dLbls>
          <c:showLegendKey val="0"/>
          <c:showVal val="0"/>
          <c:showCatName val="0"/>
          <c:showSerName val="0"/>
          <c:showPercent val="0"/>
          <c:showBubbleSize val="0"/>
        </c:dLbls>
        <c:gapWidth val="0"/>
        <c:overlap val="100"/>
        <c:axId val="1447205008"/>
        <c:axId val="1447205552"/>
      </c:barChart>
      <c:catAx>
        <c:axId val="144720500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205552"/>
        <c:crosses val="autoZero"/>
        <c:auto val="1"/>
        <c:lblAlgn val="ctr"/>
        <c:lblOffset val="100"/>
        <c:tickLblSkip val="1"/>
        <c:noMultiLvlLbl val="0"/>
      </c:catAx>
      <c:valAx>
        <c:axId val="14472055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20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Waitaki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'!$E$471:$E$489</c:f>
              <c:numCache>
                <c:formatCode>0.00%</c:formatCode>
                <c:ptCount val="19"/>
                <c:pt idx="0">
                  <c:v>-2.6358257127487898E-2</c:v>
                </c:pt>
                <c:pt idx="1">
                  <c:v>-3.388918773534158E-2</c:v>
                </c:pt>
                <c:pt idx="2">
                  <c:v>-3.1199569661108123E-2</c:v>
                </c:pt>
                <c:pt idx="3">
                  <c:v>-2.8106508875739646E-2</c:v>
                </c:pt>
                <c:pt idx="4">
                  <c:v>-2.2996234534696073E-2</c:v>
                </c:pt>
                <c:pt idx="5">
                  <c:v>-2.7568585260892953E-2</c:v>
                </c:pt>
                <c:pt idx="6">
                  <c:v>-2.514792899408284E-2</c:v>
                </c:pt>
                <c:pt idx="7">
                  <c:v>-2.4341043571812802E-2</c:v>
                </c:pt>
                <c:pt idx="8">
                  <c:v>-2.8509951586874662E-2</c:v>
                </c:pt>
                <c:pt idx="9">
                  <c:v>-2.8913394298009681E-2</c:v>
                </c:pt>
                <c:pt idx="10">
                  <c:v>-3.388918773534158E-2</c:v>
                </c:pt>
                <c:pt idx="11">
                  <c:v>-3.8461538461538464E-2</c:v>
                </c:pt>
                <c:pt idx="12">
                  <c:v>-3.4965034965034968E-2</c:v>
                </c:pt>
                <c:pt idx="13">
                  <c:v>-3.4292630446476603E-2</c:v>
                </c:pt>
                <c:pt idx="14">
                  <c:v>-2.8375470683162991E-2</c:v>
                </c:pt>
                <c:pt idx="15">
                  <c:v>-2.2054868208714364E-2</c:v>
                </c:pt>
                <c:pt idx="16">
                  <c:v>-1.2506724045185583E-2</c:v>
                </c:pt>
                <c:pt idx="17">
                  <c:v>-6.993006993006993E-3</c:v>
                </c:pt>
                <c:pt idx="18">
                  <c:v>-3.6309844002151695E-3</c:v>
                </c:pt>
              </c:numCache>
            </c:numRef>
          </c:val>
          <c:extLst>
            <c:ext xmlns:c16="http://schemas.microsoft.com/office/drawing/2014/chart" uri="{C3380CC4-5D6E-409C-BE32-E72D297353CC}">
              <c16:uniqueId val="{00000000-0BFF-4DF1-965B-98B08EED85DC}"/>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'!$F$471:$F$489</c:f>
              <c:numCache>
                <c:formatCode>0.00%</c:formatCode>
                <c:ptCount val="19"/>
                <c:pt idx="0">
                  <c:v>5.7135046473482776E-2</c:v>
                </c:pt>
                <c:pt idx="1">
                  <c:v>6.2602515035538542E-2</c:v>
                </c:pt>
                <c:pt idx="2">
                  <c:v>6.5336249316566425E-2</c:v>
                </c:pt>
                <c:pt idx="3">
                  <c:v>5.358119190814653E-2</c:v>
                </c:pt>
                <c:pt idx="4">
                  <c:v>4.073264078731547E-2</c:v>
                </c:pt>
                <c:pt idx="5">
                  <c:v>5.112083105522143E-2</c:v>
                </c:pt>
                <c:pt idx="6">
                  <c:v>5.4127938764352103E-2</c:v>
                </c:pt>
                <c:pt idx="7">
                  <c:v>5.4127938764352103E-2</c:v>
                </c:pt>
                <c:pt idx="8">
                  <c:v>5.9048660470202297E-2</c:v>
                </c:pt>
                <c:pt idx="9">
                  <c:v>6.3149261891744121E-2</c:v>
                </c:pt>
                <c:pt idx="10">
                  <c:v>7.5177692728266812E-2</c:v>
                </c:pt>
                <c:pt idx="11">
                  <c:v>7.9278294149808637E-2</c:v>
                </c:pt>
                <c:pt idx="12">
                  <c:v>7.435757244395845E-2</c:v>
                </c:pt>
                <c:pt idx="13">
                  <c:v>7.0803717878622191E-2</c:v>
                </c:pt>
                <c:pt idx="14">
                  <c:v>5.8775287042099507E-2</c:v>
                </c:pt>
                <c:pt idx="15">
                  <c:v>4.8113723346090757E-2</c:v>
                </c:pt>
                <c:pt idx="16">
                  <c:v>2.8977583378895572E-2</c:v>
                </c:pt>
                <c:pt idx="17">
                  <c:v>2.1323127392017496E-2</c:v>
                </c:pt>
                <c:pt idx="18">
                  <c:v>1.4762165117550574E-2</c:v>
                </c:pt>
              </c:numCache>
            </c:numRef>
          </c:val>
          <c:extLst>
            <c:ext xmlns:c16="http://schemas.microsoft.com/office/drawing/2014/chart" uri="{C3380CC4-5D6E-409C-BE32-E72D297353CC}">
              <c16:uniqueId val="{00000001-0BFF-4DF1-965B-98B08EED85DC}"/>
            </c:ext>
          </c:extLst>
        </c:ser>
        <c:dLbls>
          <c:showLegendKey val="0"/>
          <c:showVal val="0"/>
          <c:showCatName val="0"/>
          <c:showSerName val="0"/>
          <c:showPercent val="0"/>
          <c:showBubbleSize val="0"/>
        </c:dLbls>
        <c:gapWidth val="0"/>
        <c:overlap val="100"/>
        <c:axId val="1448798144"/>
        <c:axId val="1448805760"/>
      </c:barChart>
      <c:catAx>
        <c:axId val="144879814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05760"/>
        <c:crosses val="autoZero"/>
        <c:auto val="1"/>
        <c:lblAlgn val="ctr"/>
        <c:lblOffset val="100"/>
        <c:tickLblSkip val="1"/>
        <c:noMultiLvlLbl val="0"/>
      </c:catAx>
      <c:valAx>
        <c:axId val="14488057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798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Waitaki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'!$J$471:$J$489</c:f>
              <c:numCache>
                <c:formatCode>0.00%</c:formatCode>
                <c:ptCount val="19"/>
                <c:pt idx="0">
                  <c:v>-2.489689934321063E-2</c:v>
                </c:pt>
                <c:pt idx="1">
                  <c:v>-3.1770276462501912E-2</c:v>
                </c:pt>
                <c:pt idx="2">
                  <c:v>-2.9631892469833512E-2</c:v>
                </c:pt>
                <c:pt idx="3">
                  <c:v>-2.6424316480830917E-2</c:v>
                </c:pt>
                <c:pt idx="4">
                  <c:v>-2.0772873071635865E-2</c:v>
                </c:pt>
                <c:pt idx="5">
                  <c:v>-2.398044906063846E-2</c:v>
                </c:pt>
                <c:pt idx="6">
                  <c:v>-2.1842065067970061E-2</c:v>
                </c:pt>
                <c:pt idx="7">
                  <c:v>-2.0925614785397891E-2</c:v>
                </c:pt>
                <c:pt idx="8">
                  <c:v>-2.7188025049641056E-2</c:v>
                </c:pt>
                <c:pt idx="9">
                  <c:v>-2.8868183901023369E-2</c:v>
                </c:pt>
                <c:pt idx="10">
                  <c:v>-3.4519627310218418E-2</c:v>
                </c:pt>
                <c:pt idx="11">
                  <c:v>-4.0782037574461583E-2</c:v>
                </c:pt>
                <c:pt idx="12">
                  <c:v>-3.7421719871696964E-2</c:v>
                </c:pt>
                <c:pt idx="13">
                  <c:v>-3.6658011302886817E-2</c:v>
                </c:pt>
                <c:pt idx="14">
                  <c:v>-3.1159309607453795E-2</c:v>
                </c:pt>
                <c:pt idx="15">
                  <c:v>-2.413319077440049E-2</c:v>
                </c:pt>
                <c:pt idx="16">
                  <c:v>-1.3746754238582556E-2</c:v>
                </c:pt>
                <c:pt idx="17">
                  <c:v>-7.942569115625478E-3</c:v>
                </c:pt>
                <c:pt idx="18">
                  <c:v>-4.1240262715747673E-3</c:v>
                </c:pt>
              </c:numCache>
            </c:numRef>
          </c:val>
          <c:extLst>
            <c:ext xmlns:c16="http://schemas.microsoft.com/office/drawing/2014/chart" uri="{C3380CC4-5D6E-409C-BE32-E72D297353CC}">
              <c16:uniqueId val="{00000000-6DBB-4060-A754-4B4C2A871F05}"/>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'!$K$471:$K$489</c:f>
              <c:numCache>
                <c:formatCode>0.00%</c:formatCode>
                <c:ptCount val="19"/>
                <c:pt idx="0">
                  <c:v>2.703528333587903E-2</c:v>
                </c:pt>
                <c:pt idx="1">
                  <c:v>2.9937375897357569E-2</c:v>
                </c:pt>
                <c:pt idx="2">
                  <c:v>3.1159309607453795E-2</c:v>
                </c:pt>
                <c:pt idx="3">
                  <c:v>2.58133496257828E-2</c:v>
                </c:pt>
                <c:pt idx="4">
                  <c:v>1.8939972506491522E-2</c:v>
                </c:pt>
                <c:pt idx="5">
                  <c:v>2.1689323354208034E-2</c:v>
                </c:pt>
                <c:pt idx="6">
                  <c:v>2.382770734687643E-2</c:v>
                </c:pt>
                <c:pt idx="7">
                  <c:v>2.4438674201924547E-2</c:v>
                </c:pt>
                <c:pt idx="8">
                  <c:v>2.9020925614785399E-2</c:v>
                </c:pt>
                <c:pt idx="9">
                  <c:v>3.1159309607453795E-2</c:v>
                </c:pt>
                <c:pt idx="10">
                  <c:v>3.7727203299221017E-2</c:v>
                </c:pt>
                <c:pt idx="11">
                  <c:v>4.1393004429509696E-2</c:v>
                </c:pt>
                <c:pt idx="12">
                  <c:v>3.940736215060333E-2</c:v>
                </c:pt>
                <c:pt idx="13">
                  <c:v>3.7727203299221017E-2</c:v>
                </c:pt>
                <c:pt idx="14">
                  <c:v>3.1464793034977852E-2</c:v>
                </c:pt>
                <c:pt idx="15">
                  <c:v>2.6424316480830917E-2</c:v>
                </c:pt>
                <c:pt idx="16">
                  <c:v>1.5732396517488926E-2</c:v>
                </c:pt>
                <c:pt idx="17">
                  <c:v>1.1913853673438215E-2</c:v>
                </c:pt>
                <c:pt idx="18">
                  <c:v>8.0953108293875062E-3</c:v>
                </c:pt>
              </c:numCache>
            </c:numRef>
          </c:val>
          <c:extLst>
            <c:ext xmlns:c16="http://schemas.microsoft.com/office/drawing/2014/chart" uri="{C3380CC4-5D6E-409C-BE32-E72D297353CC}">
              <c16:uniqueId val="{00000001-6DBB-4060-A754-4B4C2A871F05}"/>
            </c:ext>
          </c:extLst>
        </c:ser>
        <c:dLbls>
          <c:showLegendKey val="0"/>
          <c:showVal val="0"/>
          <c:showCatName val="0"/>
          <c:showSerName val="0"/>
          <c:showPercent val="0"/>
          <c:showBubbleSize val="0"/>
        </c:dLbls>
        <c:gapWidth val="0"/>
        <c:overlap val="100"/>
        <c:axId val="1448795968"/>
        <c:axId val="1448808480"/>
      </c:barChart>
      <c:catAx>
        <c:axId val="144879596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08480"/>
        <c:crosses val="autoZero"/>
        <c:auto val="1"/>
        <c:lblAlgn val="ctr"/>
        <c:lblOffset val="100"/>
        <c:tickLblSkip val="1"/>
        <c:noMultiLvlLbl val="0"/>
      </c:catAx>
      <c:valAx>
        <c:axId val="1448808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79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Waitaki</a:t>
            </a:r>
          </a:p>
        </c:rich>
      </c:tx>
      <c:overlay val="0"/>
      <c:spPr>
        <a:noFill/>
        <a:ln>
          <a:noFill/>
        </a:ln>
        <a:effectLst/>
      </c:spPr>
    </c:title>
    <c:autoTitleDeleted val="0"/>
    <c:plotArea>
      <c:layout>
        <c:manualLayout>
          <c:layoutTarget val="inner"/>
          <c:xMode val="edge"/>
          <c:yMode val="edge"/>
          <c:x val="0.2093588888888889"/>
          <c:y val="0.16113444152814232"/>
          <c:w val="0.74203722222222224"/>
          <c:h val="0.64118839311752696"/>
        </c:manualLayout>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'!$O$471:$O$489</c:f>
              <c:numCache>
                <c:formatCode>0.00%</c:formatCode>
                <c:ptCount val="19"/>
                <c:pt idx="0">
                  <c:v>-4.7697368421052634E-2</c:v>
                </c:pt>
                <c:pt idx="1">
                  <c:v>-6.5789473684210523E-2</c:v>
                </c:pt>
                <c:pt idx="2">
                  <c:v>-5.5921052631578948E-2</c:v>
                </c:pt>
                <c:pt idx="3">
                  <c:v>-5.4276315789473686E-2</c:v>
                </c:pt>
                <c:pt idx="4">
                  <c:v>-3.125E-2</c:v>
                </c:pt>
                <c:pt idx="5">
                  <c:v>-3.6184210526315791E-2</c:v>
                </c:pt>
                <c:pt idx="6">
                  <c:v>-1.9736842105263157E-2</c:v>
                </c:pt>
                <c:pt idx="7">
                  <c:v>-2.1381578947368422E-2</c:v>
                </c:pt>
                <c:pt idx="8">
                  <c:v>-2.3026315789473683E-2</c:v>
                </c:pt>
                <c:pt idx="9">
                  <c:v>-2.4671052631578948E-2</c:v>
                </c:pt>
                <c:pt idx="10">
                  <c:v>-2.7960526315789474E-2</c:v>
                </c:pt>
                <c:pt idx="11">
                  <c:v>-2.4671052631578948E-2</c:v>
                </c:pt>
                <c:pt idx="12">
                  <c:v>-1.8092105263157895E-2</c:v>
                </c:pt>
                <c:pt idx="13">
                  <c:v>-1.8092105263157895E-2</c:v>
                </c:pt>
                <c:pt idx="14">
                  <c:v>-8.2236842105263153E-3</c:v>
                </c:pt>
                <c:pt idx="15">
                  <c:v>-8.2236842105263153E-3</c:v>
                </c:pt>
                <c:pt idx="16">
                  <c:v>-6.5789473684210523E-3</c:v>
                </c:pt>
                <c:pt idx="17">
                  <c:v>0</c:v>
                </c:pt>
                <c:pt idx="18">
                  <c:v>-1.6447368421052631E-3</c:v>
                </c:pt>
              </c:numCache>
            </c:numRef>
          </c:val>
          <c:extLst>
            <c:ext xmlns:c16="http://schemas.microsoft.com/office/drawing/2014/chart" uri="{C3380CC4-5D6E-409C-BE32-E72D297353CC}">
              <c16:uniqueId val="{00000000-7216-467D-88B0-BF20E55BD0E3}"/>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'!$P$471:$P$489</c:f>
              <c:numCache>
                <c:formatCode>0.00%</c:formatCode>
                <c:ptCount val="19"/>
                <c:pt idx="0">
                  <c:v>6.25E-2</c:v>
                </c:pt>
                <c:pt idx="1">
                  <c:v>4.9342105263157895E-2</c:v>
                </c:pt>
                <c:pt idx="2">
                  <c:v>5.4276315789473686E-2</c:v>
                </c:pt>
                <c:pt idx="3">
                  <c:v>4.9342105263157895E-2</c:v>
                </c:pt>
                <c:pt idx="4">
                  <c:v>3.453947368421053E-2</c:v>
                </c:pt>
                <c:pt idx="5">
                  <c:v>3.125E-2</c:v>
                </c:pt>
                <c:pt idx="6">
                  <c:v>2.9605263157894735E-2</c:v>
                </c:pt>
                <c:pt idx="7">
                  <c:v>2.7960526315789474E-2</c:v>
                </c:pt>
                <c:pt idx="8">
                  <c:v>2.1381578947368422E-2</c:v>
                </c:pt>
                <c:pt idx="9">
                  <c:v>3.125E-2</c:v>
                </c:pt>
                <c:pt idx="10">
                  <c:v>3.125E-2</c:v>
                </c:pt>
                <c:pt idx="11">
                  <c:v>2.7960526315789474E-2</c:v>
                </c:pt>
                <c:pt idx="12">
                  <c:v>1.4802631578947368E-2</c:v>
                </c:pt>
                <c:pt idx="13">
                  <c:v>1.8092105263157895E-2</c:v>
                </c:pt>
                <c:pt idx="14">
                  <c:v>1.1513157894736841E-2</c:v>
                </c:pt>
                <c:pt idx="15">
                  <c:v>6.5789473684210523E-3</c:v>
                </c:pt>
                <c:pt idx="16">
                  <c:v>3.2894736842105261E-3</c:v>
                </c:pt>
                <c:pt idx="17">
                  <c:v>0</c:v>
                </c:pt>
                <c:pt idx="18">
                  <c:v>1.6447368421052631E-3</c:v>
                </c:pt>
              </c:numCache>
            </c:numRef>
          </c:val>
          <c:extLst>
            <c:ext xmlns:c16="http://schemas.microsoft.com/office/drawing/2014/chart" uri="{C3380CC4-5D6E-409C-BE32-E72D297353CC}">
              <c16:uniqueId val="{00000001-7216-467D-88B0-BF20E55BD0E3}"/>
            </c:ext>
          </c:extLst>
        </c:ser>
        <c:dLbls>
          <c:showLegendKey val="0"/>
          <c:showVal val="0"/>
          <c:showCatName val="0"/>
          <c:showSerName val="0"/>
          <c:showPercent val="0"/>
          <c:showBubbleSize val="0"/>
        </c:dLbls>
        <c:gapWidth val="0"/>
        <c:overlap val="100"/>
        <c:axId val="1448801952"/>
        <c:axId val="1448792704"/>
      </c:barChart>
      <c:catAx>
        <c:axId val="144880195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792704"/>
        <c:crosses val="autoZero"/>
        <c:auto val="1"/>
        <c:lblAlgn val="ctr"/>
        <c:lblOffset val="100"/>
        <c:tickLblSkip val="1"/>
        <c:noMultiLvlLbl val="0"/>
      </c:catAx>
      <c:valAx>
        <c:axId val="1448792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801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Waitaki</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'!$T$471:$T$489</c:f>
              <c:numCache>
                <c:formatCode>0.00%</c:formatCode>
                <c:ptCount val="19"/>
                <c:pt idx="0">
                  <c:v>-6.9930069930069935E-2</c:v>
                </c:pt>
                <c:pt idx="1">
                  <c:v>-9.4405594405594401E-2</c:v>
                </c:pt>
                <c:pt idx="2">
                  <c:v>-6.9930069930069935E-2</c:v>
                </c:pt>
                <c:pt idx="3">
                  <c:v>-4.5454545454545456E-2</c:v>
                </c:pt>
                <c:pt idx="4">
                  <c:v>-3.4965034965034968E-2</c:v>
                </c:pt>
                <c:pt idx="5">
                  <c:v>-2.4475524475524476E-2</c:v>
                </c:pt>
                <c:pt idx="6">
                  <c:v>-4.5454545454545456E-2</c:v>
                </c:pt>
                <c:pt idx="7">
                  <c:v>-4.195804195804196E-2</c:v>
                </c:pt>
                <c:pt idx="8">
                  <c:v>-2.4475524475524476E-2</c:v>
                </c:pt>
                <c:pt idx="9">
                  <c:v>-2.4475524475524476E-2</c:v>
                </c:pt>
                <c:pt idx="10">
                  <c:v>-1.048951048951049E-2</c:v>
                </c:pt>
                <c:pt idx="11">
                  <c:v>-1.3986013986013986E-2</c:v>
                </c:pt>
                <c:pt idx="12">
                  <c:v>-1.048951048951049E-2</c:v>
                </c:pt>
                <c:pt idx="13">
                  <c:v>-6.993006993006993E-3</c:v>
                </c:pt>
                <c:pt idx="14">
                  <c:v>-3.4965034965034965E-3</c:v>
                </c:pt>
                <c:pt idx="15">
                  <c:v>-3.4965034965034965E-3</c:v>
                </c:pt>
                <c:pt idx="16">
                  <c:v>0</c:v>
                </c:pt>
                <c:pt idx="17">
                  <c:v>0</c:v>
                </c:pt>
                <c:pt idx="18">
                  <c:v>0</c:v>
                </c:pt>
              </c:numCache>
            </c:numRef>
          </c:val>
          <c:extLst>
            <c:ext xmlns:c16="http://schemas.microsoft.com/office/drawing/2014/chart" uri="{C3380CC4-5D6E-409C-BE32-E72D297353CC}">
              <c16:uniqueId val="{00000000-DCCB-4C9A-891D-C074B8364898}"/>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'!$U$471:$U$489</c:f>
              <c:numCache>
                <c:formatCode>0.00%</c:formatCode>
                <c:ptCount val="19"/>
                <c:pt idx="0">
                  <c:v>6.6433566433566432E-2</c:v>
                </c:pt>
                <c:pt idx="1">
                  <c:v>6.6433566433566432E-2</c:v>
                </c:pt>
                <c:pt idx="2">
                  <c:v>6.2937062937062943E-2</c:v>
                </c:pt>
                <c:pt idx="3">
                  <c:v>4.195804195804196E-2</c:v>
                </c:pt>
                <c:pt idx="4">
                  <c:v>3.1468531468531472E-2</c:v>
                </c:pt>
                <c:pt idx="5">
                  <c:v>3.8461538461538464E-2</c:v>
                </c:pt>
                <c:pt idx="6">
                  <c:v>2.7972027972027972E-2</c:v>
                </c:pt>
                <c:pt idx="7">
                  <c:v>3.8461538461538464E-2</c:v>
                </c:pt>
                <c:pt idx="8">
                  <c:v>2.7972027972027972E-2</c:v>
                </c:pt>
                <c:pt idx="9">
                  <c:v>2.097902097902098E-2</c:v>
                </c:pt>
                <c:pt idx="10">
                  <c:v>1.048951048951049E-2</c:v>
                </c:pt>
                <c:pt idx="11">
                  <c:v>1.048951048951049E-2</c:v>
                </c:pt>
                <c:pt idx="12">
                  <c:v>6.993006993006993E-3</c:v>
                </c:pt>
                <c:pt idx="13">
                  <c:v>6.993006993006993E-3</c:v>
                </c:pt>
                <c:pt idx="14">
                  <c:v>6.993006993006993E-3</c:v>
                </c:pt>
                <c:pt idx="15">
                  <c:v>3.4965034965034965E-3</c:v>
                </c:pt>
                <c:pt idx="16">
                  <c:v>3.4965034965034965E-3</c:v>
                </c:pt>
                <c:pt idx="17">
                  <c:v>0</c:v>
                </c:pt>
                <c:pt idx="18">
                  <c:v>0</c:v>
                </c:pt>
              </c:numCache>
            </c:numRef>
          </c:val>
          <c:extLst>
            <c:ext xmlns:c16="http://schemas.microsoft.com/office/drawing/2014/chart" uri="{C3380CC4-5D6E-409C-BE32-E72D297353CC}">
              <c16:uniqueId val="{00000001-DCCB-4C9A-891D-C074B8364898}"/>
            </c:ext>
          </c:extLst>
        </c:ser>
        <c:dLbls>
          <c:showLegendKey val="0"/>
          <c:showVal val="0"/>
          <c:showCatName val="0"/>
          <c:showSerName val="0"/>
          <c:showPercent val="0"/>
          <c:showBubbleSize val="0"/>
        </c:dLbls>
        <c:gapWidth val="0"/>
        <c:overlap val="100"/>
        <c:axId val="1448806848"/>
        <c:axId val="1448796512"/>
      </c:barChart>
      <c:catAx>
        <c:axId val="144880684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796512"/>
        <c:crosses val="autoZero"/>
        <c:auto val="1"/>
        <c:lblAlgn val="ctr"/>
        <c:lblOffset val="100"/>
        <c:tickLblSkip val="1"/>
        <c:noMultiLvlLbl val="0"/>
      </c:catAx>
      <c:valAx>
        <c:axId val="14487965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80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Waitaki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'!$Y$471:$Y$489</c:f>
              <c:numCache>
                <c:formatCode>0.00%</c:formatCode>
                <c:ptCount val="19"/>
                <c:pt idx="0">
                  <c:v>-3.2911392405063293E-2</c:v>
                </c:pt>
                <c:pt idx="1">
                  <c:v>-3.0379746835443037E-2</c:v>
                </c:pt>
                <c:pt idx="2">
                  <c:v>-3.7974683544303799E-2</c:v>
                </c:pt>
                <c:pt idx="3">
                  <c:v>-2.7848101265822784E-2</c:v>
                </c:pt>
                <c:pt idx="4">
                  <c:v>-4.0506329113924051E-2</c:v>
                </c:pt>
                <c:pt idx="5">
                  <c:v>-7.0886075949367092E-2</c:v>
                </c:pt>
                <c:pt idx="6">
                  <c:v>-6.5822784810126586E-2</c:v>
                </c:pt>
                <c:pt idx="7">
                  <c:v>-5.8227848101265821E-2</c:v>
                </c:pt>
                <c:pt idx="8">
                  <c:v>-3.7974683544303799E-2</c:v>
                </c:pt>
                <c:pt idx="9">
                  <c:v>-2.7848101265822784E-2</c:v>
                </c:pt>
                <c:pt idx="10">
                  <c:v>-1.7721518987341773E-2</c:v>
                </c:pt>
                <c:pt idx="11">
                  <c:v>-1.0126582278481013E-2</c:v>
                </c:pt>
                <c:pt idx="12">
                  <c:v>-1.2658227848101266E-2</c:v>
                </c:pt>
                <c:pt idx="13">
                  <c:v>-1.0126582278481013E-2</c:v>
                </c:pt>
                <c:pt idx="14">
                  <c:v>-2.5316455696202532E-3</c:v>
                </c:pt>
                <c:pt idx="15">
                  <c:v>-5.0632911392405064E-3</c:v>
                </c:pt>
                <c:pt idx="16">
                  <c:v>-2.5316455696202532E-3</c:v>
                </c:pt>
                <c:pt idx="17">
                  <c:v>0</c:v>
                </c:pt>
                <c:pt idx="18">
                  <c:v>0</c:v>
                </c:pt>
              </c:numCache>
            </c:numRef>
          </c:val>
          <c:extLst>
            <c:ext xmlns:c16="http://schemas.microsoft.com/office/drawing/2014/chart" uri="{C3380CC4-5D6E-409C-BE32-E72D297353CC}">
              <c16:uniqueId val="{00000000-B1F0-4C68-8928-171D17401476}"/>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'!$Z$471:$Z$489</c:f>
              <c:numCache>
                <c:formatCode>0.00%</c:formatCode>
                <c:ptCount val="19"/>
                <c:pt idx="0">
                  <c:v>3.2911392405063293E-2</c:v>
                </c:pt>
                <c:pt idx="1">
                  <c:v>3.7974683544303799E-2</c:v>
                </c:pt>
                <c:pt idx="2">
                  <c:v>3.5443037974683546E-2</c:v>
                </c:pt>
                <c:pt idx="3">
                  <c:v>2.7848101265822784E-2</c:v>
                </c:pt>
                <c:pt idx="4">
                  <c:v>2.7848101265822784E-2</c:v>
                </c:pt>
                <c:pt idx="5">
                  <c:v>6.5822784810126586E-2</c:v>
                </c:pt>
                <c:pt idx="6">
                  <c:v>7.0886075949367092E-2</c:v>
                </c:pt>
                <c:pt idx="7">
                  <c:v>4.810126582278481E-2</c:v>
                </c:pt>
                <c:pt idx="8">
                  <c:v>3.7974683544303799E-2</c:v>
                </c:pt>
                <c:pt idx="9">
                  <c:v>2.7848101265822784E-2</c:v>
                </c:pt>
                <c:pt idx="10">
                  <c:v>3.2911392405063293E-2</c:v>
                </c:pt>
                <c:pt idx="11">
                  <c:v>1.5189873417721518E-2</c:v>
                </c:pt>
                <c:pt idx="12">
                  <c:v>1.5189873417721518E-2</c:v>
                </c:pt>
                <c:pt idx="13">
                  <c:v>1.0126582278481013E-2</c:v>
                </c:pt>
                <c:pt idx="14">
                  <c:v>7.5949367088607592E-3</c:v>
                </c:pt>
                <c:pt idx="15">
                  <c:v>2.5316455696202532E-3</c:v>
                </c:pt>
                <c:pt idx="16">
                  <c:v>5.0632911392405064E-3</c:v>
                </c:pt>
                <c:pt idx="17">
                  <c:v>0</c:v>
                </c:pt>
                <c:pt idx="18">
                  <c:v>0</c:v>
                </c:pt>
              </c:numCache>
            </c:numRef>
          </c:val>
          <c:extLst>
            <c:ext xmlns:c16="http://schemas.microsoft.com/office/drawing/2014/chart" uri="{C3380CC4-5D6E-409C-BE32-E72D297353CC}">
              <c16:uniqueId val="{00000001-B1F0-4C68-8928-171D17401476}"/>
            </c:ext>
          </c:extLst>
        </c:ser>
        <c:dLbls>
          <c:showLegendKey val="0"/>
          <c:showVal val="0"/>
          <c:showCatName val="0"/>
          <c:showSerName val="0"/>
          <c:showPercent val="0"/>
          <c:showBubbleSize val="0"/>
        </c:dLbls>
        <c:gapWidth val="0"/>
        <c:overlap val="100"/>
        <c:axId val="1448801408"/>
        <c:axId val="1448803040"/>
      </c:barChart>
      <c:catAx>
        <c:axId val="144880140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03040"/>
        <c:crosses val="autoZero"/>
        <c:auto val="1"/>
        <c:lblAlgn val="ctr"/>
        <c:lblOffset val="100"/>
        <c:tickLblSkip val="1"/>
        <c:noMultiLvlLbl val="0"/>
      </c:catAx>
      <c:valAx>
        <c:axId val="14488030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80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Waimakariri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TA'!$N$42,'3. Ethnicity by TA'!$P$42,'3. Ethnicity by TA'!$R$42,'3. Ethnicity by TA'!$T$42,'3. Ethnicity by TA'!$V$42,'3. Ethnicity by TA'!$X$42)</c:f>
              <c:numCache>
                <c:formatCode>0.00%</c:formatCode>
                <c:ptCount val="6"/>
                <c:pt idx="0">
                  <c:v>0.3075125497663147</c:v>
                </c:pt>
                <c:pt idx="1">
                  <c:v>0.24894957983193278</c:v>
                </c:pt>
                <c:pt idx="2">
                  <c:v>0.45454545454545453</c:v>
                </c:pt>
                <c:pt idx="3">
                  <c:v>0.86986301369863017</c:v>
                </c:pt>
                <c:pt idx="4">
                  <c:v>0.73684210526315785</c:v>
                </c:pt>
                <c:pt idx="5">
                  <c:v>-0.83109786388474916</c:v>
                </c:pt>
              </c:numCache>
            </c:numRef>
          </c:val>
          <c:extLst>
            <c:ext xmlns:c16="http://schemas.microsoft.com/office/drawing/2014/chart" uri="{C3380CC4-5D6E-409C-BE32-E72D297353CC}">
              <c16:uniqueId val="{00000000-FEAF-4853-8066-6B168A10CE44}"/>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TA'!$O$42,'3. Ethnicity by TA'!$Q$42,'3. Ethnicity by TA'!$S$42,'3. Ethnicity by TA'!$U$42,'3. Ethnicity by TA'!$W$42,'3. Ethnicity by TA'!$Y$42)</c:f>
              <c:numCache>
                <c:formatCode>0.00%</c:formatCode>
                <c:ptCount val="6"/>
                <c:pt idx="0">
                  <c:v>0.22016283841927584</c:v>
                </c:pt>
                <c:pt idx="1">
                  <c:v>0.42893187552565182</c:v>
                </c:pt>
                <c:pt idx="2">
                  <c:v>1.140625</c:v>
                </c:pt>
                <c:pt idx="3">
                  <c:v>1.098901098901099</c:v>
                </c:pt>
                <c:pt idx="4">
                  <c:v>1.5151515151515151</c:v>
                </c:pt>
                <c:pt idx="5">
                  <c:v>-0.2</c:v>
                </c:pt>
              </c:numCache>
            </c:numRef>
          </c:val>
          <c:extLst>
            <c:ext xmlns:c16="http://schemas.microsoft.com/office/drawing/2014/chart" uri="{C3380CC4-5D6E-409C-BE32-E72D297353CC}">
              <c16:uniqueId val="{00000000-29C1-4BD9-94C4-74EA9B52CA4E}"/>
            </c:ext>
          </c:extLst>
        </c:ser>
        <c:dLbls>
          <c:showLegendKey val="0"/>
          <c:showVal val="0"/>
          <c:showCatName val="0"/>
          <c:showSerName val="0"/>
          <c:showPercent val="0"/>
          <c:showBubbleSize val="0"/>
        </c:dLbls>
        <c:gapWidth val="150"/>
        <c:axId val="1411471440"/>
        <c:axId val="1411467088"/>
      </c:barChart>
      <c:catAx>
        <c:axId val="141147144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67088"/>
        <c:crosses val="autoZero"/>
        <c:auto val="1"/>
        <c:lblAlgn val="ctr"/>
        <c:lblOffset val="100"/>
        <c:noMultiLvlLbl val="0"/>
      </c:catAx>
      <c:valAx>
        <c:axId val="1411467088"/>
        <c:scaling>
          <c:orientation val="minMax"/>
          <c:max val="2"/>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1471440"/>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Waitaki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'!$AD$471:$AD$489</c:f>
              <c:numCache>
                <c:formatCode>0.00%</c:formatCode>
                <c:ptCount val="19"/>
                <c:pt idx="0">
                  <c:v>-7.8947368421052627E-2</c:v>
                </c:pt>
                <c:pt idx="1">
                  <c:v>-2.6315789473684209E-2</c:v>
                </c:pt>
                <c:pt idx="2">
                  <c:v>-5.2631578947368418E-2</c:v>
                </c:pt>
                <c:pt idx="3">
                  <c:v>-2.6315789473684209E-2</c:v>
                </c:pt>
                <c:pt idx="4">
                  <c:v>0</c:v>
                </c:pt>
                <c:pt idx="5">
                  <c:v>-0.10526315789473684</c:v>
                </c:pt>
                <c:pt idx="6">
                  <c:v>-5.2631578947368418E-2</c:v>
                </c:pt>
                <c:pt idx="7">
                  <c:v>-5.2631578947368418E-2</c:v>
                </c:pt>
                <c:pt idx="8">
                  <c:v>-7.8947368421052627E-2</c:v>
                </c:pt>
                <c:pt idx="9">
                  <c:v>-2.6315789473684209E-2</c:v>
                </c:pt>
                <c:pt idx="10">
                  <c:v>-2.6315789473684209E-2</c:v>
                </c:pt>
                <c:pt idx="11">
                  <c:v>0</c:v>
                </c:pt>
                <c:pt idx="12">
                  <c:v>-2.6315789473684209E-2</c:v>
                </c:pt>
                <c:pt idx="13">
                  <c:v>0</c:v>
                </c:pt>
                <c:pt idx="14">
                  <c:v>0</c:v>
                </c:pt>
                <c:pt idx="15">
                  <c:v>-2.6315789473684209E-2</c:v>
                </c:pt>
                <c:pt idx="16">
                  <c:v>0</c:v>
                </c:pt>
                <c:pt idx="17">
                  <c:v>0</c:v>
                </c:pt>
                <c:pt idx="18">
                  <c:v>0</c:v>
                </c:pt>
              </c:numCache>
            </c:numRef>
          </c:val>
          <c:extLst>
            <c:ext xmlns:c16="http://schemas.microsoft.com/office/drawing/2014/chart" uri="{C3380CC4-5D6E-409C-BE32-E72D297353CC}">
              <c16:uniqueId val="{00000000-EE9F-4050-B6C5-F836516809D9}"/>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'!$AE$471:$AE$489</c:f>
              <c:numCache>
                <c:formatCode>0.00%</c:formatCode>
                <c:ptCount val="19"/>
                <c:pt idx="0">
                  <c:v>2.6315789473684209E-2</c:v>
                </c:pt>
                <c:pt idx="1">
                  <c:v>5.2631578947368418E-2</c:v>
                </c:pt>
                <c:pt idx="2">
                  <c:v>2.6315789473684209E-2</c:v>
                </c:pt>
                <c:pt idx="3">
                  <c:v>2.6315789473684209E-2</c:v>
                </c:pt>
                <c:pt idx="4">
                  <c:v>2.6315789473684209E-2</c:v>
                </c:pt>
                <c:pt idx="5">
                  <c:v>7.8947368421052627E-2</c:v>
                </c:pt>
                <c:pt idx="6">
                  <c:v>5.2631578947368418E-2</c:v>
                </c:pt>
                <c:pt idx="7">
                  <c:v>7.8947368421052627E-2</c:v>
                </c:pt>
                <c:pt idx="8">
                  <c:v>0</c:v>
                </c:pt>
                <c:pt idx="9">
                  <c:v>2.6315789473684209E-2</c:v>
                </c:pt>
                <c:pt idx="10">
                  <c:v>5.2631578947368418E-2</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EE9F-4050-B6C5-F836516809D9}"/>
            </c:ext>
          </c:extLst>
        </c:ser>
        <c:dLbls>
          <c:showLegendKey val="0"/>
          <c:showVal val="0"/>
          <c:showCatName val="0"/>
          <c:showSerName val="0"/>
          <c:showPercent val="0"/>
          <c:showBubbleSize val="0"/>
        </c:dLbls>
        <c:gapWidth val="0"/>
        <c:overlap val="100"/>
        <c:axId val="1448804672"/>
        <c:axId val="1448807392"/>
      </c:barChart>
      <c:catAx>
        <c:axId val="144880467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07392"/>
        <c:crosses val="autoZero"/>
        <c:auto val="1"/>
        <c:lblAlgn val="ctr"/>
        <c:lblOffset val="100"/>
        <c:tickLblSkip val="1"/>
        <c:noMultiLvlLbl val="0"/>
      </c:catAx>
      <c:valAx>
        <c:axId val="14488073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80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Waitaki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'!$AI$471:$AI$489</c:f>
              <c:numCache>
                <c:formatCode>0.00%</c:formatCode>
                <c:ptCount val="19"/>
                <c:pt idx="0">
                  <c:v>-0.02</c:v>
                </c:pt>
                <c:pt idx="1">
                  <c:v>-0.04</c:v>
                </c:pt>
                <c:pt idx="2">
                  <c:v>-0.04</c:v>
                </c:pt>
                <c:pt idx="3">
                  <c:v>-0.03</c:v>
                </c:pt>
                <c:pt idx="4">
                  <c:v>-0.02</c:v>
                </c:pt>
                <c:pt idx="5">
                  <c:v>-0.03</c:v>
                </c:pt>
                <c:pt idx="6">
                  <c:v>-0.02</c:v>
                </c:pt>
                <c:pt idx="7">
                  <c:v>-0.04</c:v>
                </c:pt>
                <c:pt idx="8">
                  <c:v>-0.04</c:v>
                </c:pt>
                <c:pt idx="9">
                  <c:v>-0.05</c:v>
                </c:pt>
                <c:pt idx="10">
                  <c:v>-0.06</c:v>
                </c:pt>
                <c:pt idx="11">
                  <c:v>-0.05</c:v>
                </c:pt>
                <c:pt idx="12">
                  <c:v>-0.04</c:v>
                </c:pt>
                <c:pt idx="13">
                  <c:v>-0.04</c:v>
                </c:pt>
                <c:pt idx="14">
                  <c:v>-0.03</c:v>
                </c:pt>
                <c:pt idx="15">
                  <c:v>0</c:v>
                </c:pt>
                <c:pt idx="16">
                  <c:v>0</c:v>
                </c:pt>
                <c:pt idx="17">
                  <c:v>0</c:v>
                </c:pt>
                <c:pt idx="18">
                  <c:v>0</c:v>
                </c:pt>
              </c:numCache>
            </c:numRef>
          </c:val>
          <c:extLst>
            <c:ext xmlns:c16="http://schemas.microsoft.com/office/drawing/2014/chart" uri="{C3380CC4-5D6E-409C-BE32-E72D297353CC}">
              <c16:uniqueId val="{00000000-EA0D-4C8C-95B6-C04754396587}"/>
            </c:ext>
          </c:extLst>
        </c:ser>
        <c:ser>
          <c:idx val="1"/>
          <c:order val="1"/>
          <c:tx>
            <c:v>% female</c:v>
          </c:tx>
          <c:spPr>
            <a:solidFill>
              <a:schemeClr val="accent2"/>
            </a:solidFill>
            <a:ln>
              <a:noFill/>
            </a:ln>
            <a:effectLst/>
          </c:spPr>
          <c:invertIfNegative val="0"/>
          <c:cat>
            <c:strRef>
              <c:f>'5. Ethnicity by age and sex '!$A$471:$A$489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'!$AJ$471:$AJ$489</c:f>
              <c:numCache>
                <c:formatCode>0.00%</c:formatCode>
                <c:ptCount val="19"/>
                <c:pt idx="0">
                  <c:v>0.04</c:v>
                </c:pt>
                <c:pt idx="1">
                  <c:v>0.05</c:v>
                </c:pt>
                <c:pt idx="2">
                  <c:v>0.03</c:v>
                </c:pt>
                <c:pt idx="3">
                  <c:v>0.03</c:v>
                </c:pt>
                <c:pt idx="4">
                  <c:v>0</c:v>
                </c:pt>
                <c:pt idx="5">
                  <c:v>0.02</c:v>
                </c:pt>
                <c:pt idx="6">
                  <c:v>0.01</c:v>
                </c:pt>
                <c:pt idx="7">
                  <c:v>0.02</c:v>
                </c:pt>
                <c:pt idx="8">
                  <c:v>0.04</c:v>
                </c:pt>
                <c:pt idx="9">
                  <c:v>0.03</c:v>
                </c:pt>
                <c:pt idx="10">
                  <c:v>0.04</c:v>
                </c:pt>
                <c:pt idx="11">
                  <c:v>0.04</c:v>
                </c:pt>
                <c:pt idx="12">
                  <c:v>0.03</c:v>
                </c:pt>
                <c:pt idx="13">
                  <c:v>0.01</c:v>
                </c:pt>
                <c:pt idx="14">
                  <c:v>0.02</c:v>
                </c:pt>
                <c:pt idx="15">
                  <c:v>0</c:v>
                </c:pt>
                <c:pt idx="16">
                  <c:v>0.01</c:v>
                </c:pt>
                <c:pt idx="17">
                  <c:v>0</c:v>
                </c:pt>
                <c:pt idx="18">
                  <c:v>0.01</c:v>
                </c:pt>
              </c:numCache>
            </c:numRef>
          </c:val>
          <c:extLst>
            <c:ext xmlns:c16="http://schemas.microsoft.com/office/drawing/2014/chart" uri="{C3380CC4-5D6E-409C-BE32-E72D297353CC}">
              <c16:uniqueId val="{00000001-EA0D-4C8C-95B6-C04754396587}"/>
            </c:ext>
          </c:extLst>
        </c:ser>
        <c:dLbls>
          <c:showLegendKey val="0"/>
          <c:showVal val="0"/>
          <c:showCatName val="0"/>
          <c:showSerName val="0"/>
          <c:showPercent val="0"/>
          <c:showBubbleSize val="0"/>
        </c:dLbls>
        <c:gapWidth val="0"/>
        <c:overlap val="100"/>
        <c:axId val="1448805216"/>
        <c:axId val="1448810112"/>
      </c:barChart>
      <c:catAx>
        <c:axId val="144880521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10112"/>
        <c:crosses val="autoZero"/>
        <c:auto val="1"/>
        <c:lblAlgn val="ctr"/>
        <c:lblOffset val="100"/>
        <c:tickLblSkip val="1"/>
        <c:noMultiLvlLbl val="0"/>
      </c:catAx>
      <c:valAx>
        <c:axId val="14488101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80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Proportion of people in regional council areas who are overseas born, Census 2013, 2018</a:t>
            </a:r>
          </a:p>
        </c:rich>
      </c:tx>
      <c:overlay val="0"/>
    </c:title>
    <c:autoTitleDeleted val="0"/>
    <c:plotArea>
      <c:layout/>
      <c:barChart>
        <c:barDir val="bar"/>
        <c:grouping val="clustered"/>
        <c:varyColors val="0"/>
        <c:ser>
          <c:idx val="0"/>
          <c:order val="0"/>
          <c:tx>
            <c:v>2013</c:v>
          </c:tx>
          <c:invertIfNegative val="0"/>
          <c:cat>
            <c:strRef>
              <c:f>'6. Overseas born'!$A$6:$A$21</c:f>
              <c:strCache>
                <c:ptCount val="16"/>
                <c:pt idx="0">
                  <c:v>Northland</c:v>
                </c:pt>
                <c:pt idx="1">
                  <c:v>Auckland</c:v>
                </c:pt>
                <c:pt idx="2">
                  <c:v>Waikato</c:v>
                </c:pt>
                <c:pt idx="3">
                  <c:v>Bay of Plenty</c:v>
                </c:pt>
                <c:pt idx="4">
                  <c:v>Gisborne</c:v>
                </c:pt>
                <c:pt idx="5">
                  <c:v>Hawke's Bay</c:v>
                </c:pt>
                <c:pt idx="6">
                  <c:v>Taranaki</c:v>
                </c:pt>
                <c:pt idx="7">
                  <c:v>Manawatu-Wanganui</c:v>
                </c:pt>
                <c:pt idx="8">
                  <c:v>Wellington</c:v>
                </c:pt>
                <c:pt idx="9">
                  <c:v>Tasman</c:v>
                </c:pt>
                <c:pt idx="10">
                  <c:v>Nelson</c:v>
                </c:pt>
                <c:pt idx="11">
                  <c:v>Marlborough</c:v>
                </c:pt>
                <c:pt idx="12">
                  <c:v>West Coast</c:v>
                </c:pt>
                <c:pt idx="13">
                  <c:v>Canterbury</c:v>
                </c:pt>
                <c:pt idx="14">
                  <c:v>Otago</c:v>
                </c:pt>
                <c:pt idx="15">
                  <c:v>Southland</c:v>
                </c:pt>
              </c:strCache>
            </c:strRef>
          </c:cat>
          <c:val>
            <c:numRef>
              <c:f>'6. Overseas born'!$D$6:$D$21</c:f>
              <c:numCache>
                <c:formatCode>0.0%</c:formatCode>
                <c:ptCount val="16"/>
                <c:pt idx="0">
                  <c:v>0.1564761884061121</c:v>
                </c:pt>
                <c:pt idx="1">
                  <c:v>0.39105038947841197</c:v>
                </c:pt>
                <c:pt idx="2">
                  <c:v>0.17875110745475256</c:v>
                </c:pt>
                <c:pt idx="3">
                  <c:v>0.17291716976575705</c:v>
                </c:pt>
                <c:pt idx="4">
                  <c:v>9.6907371265575734E-2</c:v>
                </c:pt>
                <c:pt idx="5">
                  <c:v>0.14653054308226723</c:v>
                </c:pt>
                <c:pt idx="6">
                  <c:v>0.12793870087653103</c:v>
                </c:pt>
                <c:pt idx="7">
                  <c:v>0.14127700926031783</c:v>
                </c:pt>
                <c:pt idx="8">
                  <c:v>0.25349004621998561</c:v>
                </c:pt>
                <c:pt idx="9">
                  <c:v>0.17768595041322313</c:v>
                </c:pt>
                <c:pt idx="10">
                  <c:v>0.21238457360130364</c:v>
                </c:pt>
                <c:pt idx="11">
                  <c:v>0.16029143897996356</c:v>
                </c:pt>
                <c:pt idx="12">
                  <c:v>0.11021963694714673</c:v>
                </c:pt>
                <c:pt idx="13">
                  <c:v>0.1961790821134452</c:v>
                </c:pt>
                <c:pt idx="14">
                  <c:v>0.18203480169305533</c:v>
                </c:pt>
                <c:pt idx="15">
                  <c:v>0.10152078404866509</c:v>
                </c:pt>
              </c:numCache>
            </c:numRef>
          </c:val>
          <c:extLst>
            <c:ext xmlns:c16="http://schemas.microsoft.com/office/drawing/2014/chart" uri="{C3380CC4-5D6E-409C-BE32-E72D297353CC}">
              <c16:uniqueId val="{00000000-46BA-4137-B662-0348A66DC9FE}"/>
            </c:ext>
          </c:extLst>
        </c:ser>
        <c:ser>
          <c:idx val="1"/>
          <c:order val="1"/>
          <c:tx>
            <c:v>2018</c:v>
          </c:tx>
          <c:invertIfNegative val="0"/>
          <c:val>
            <c:numRef>
              <c:f>'6. Overseas born'!$G$6:$G$21</c:f>
              <c:numCache>
                <c:formatCode>0.0%</c:formatCode>
                <c:ptCount val="16"/>
                <c:pt idx="0">
                  <c:v>0.16053477573097924</c:v>
                </c:pt>
                <c:pt idx="1">
                  <c:v>0.41590468112793222</c:v>
                </c:pt>
                <c:pt idx="2">
                  <c:v>0.19768620669091777</c:v>
                </c:pt>
                <c:pt idx="3">
                  <c:v>0.18886721059477357</c:v>
                </c:pt>
                <c:pt idx="4">
                  <c:v>9.8360655737704916E-2</c:v>
                </c:pt>
                <c:pt idx="5">
                  <c:v>0.16072666253237516</c:v>
                </c:pt>
                <c:pt idx="6">
                  <c:v>0.13744722479662239</c:v>
                </c:pt>
                <c:pt idx="7">
                  <c:v>0.14937854256157385</c:v>
                </c:pt>
                <c:pt idx="8">
                  <c:v>0.27147719048501995</c:v>
                </c:pt>
                <c:pt idx="9">
                  <c:v>0.18976286871023712</c:v>
                </c:pt>
                <c:pt idx="10">
                  <c:v>0.23853757294271763</c:v>
                </c:pt>
                <c:pt idx="11">
                  <c:v>0.17616114960225815</c:v>
                </c:pt>
                <c:pt idx="12">
                  <c:v>0.12125878163795592</c:v>
                </c:pt>
                <c:pt idx="13">
                  <c:v>0.23416122708809087</c:v>
                </c:pt>
                <c:pt idx="14">
                  <c:v>0.21936214991096001</c:v>
                </c:pt>
                <c:pt idx="15">
                  <c:v>0.1230587650639831</c:v>
                </c:pt>
              </c:numCache>
            </c:numRef>
          </c:val>
          <c:extLst>
            <c:ext xmlns:c16="http://schemas.microsoft.com/office/drawing/2014/chart" uri="{C3380CC4-5D6E-409C-BE32-E72D297353CC}">
              <c16:uniqueId val="{00000000-4DDE-41E3-AA1B-6F5C727A88BD}"/>
            </c:ext>
          </c:extLst>
        </c:ser>
        <c:dLbls>
          <c:showLegendKey val="0"/>
          <c:showVal val="0"/>
          <c:showCatName val="0"/>
          <c:showSerName val="0"/>
          <c:showPercent val="0"/>
          <c:showBubbleSize val="0"/>
        </c:dLbls>
        <c:gapWidth val="150"/>
        <c:axId val="1448797056"/>
        <c:axId val="1448794880"/>
      </c:barChart>
      <c:catAx>
        <c:axId val="1448797056"/>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794880"/>
        <c:crosses val="autoZero"/>
        <c:auto val="1"/>
        <c:lblAlgn val="ctr"/>
        <c:lblOffset val="100"/>
        <c:noMultiLvlLbl val="0"/>
      </c:catAx>
      <c:valAx>
        <c:axId val="1448794880"/>
        <c:scaling>
          <c:orientation val="minMax"/>
        </c:scaling>
        <c:delete val="0"/>
        <c:axPos val="t"/>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797056"/>
        <c:crosses val="autoZero"/>
        <c:crossBetween val="between"/>
      </c:valAx>
    </c:plotArea>
    <c:legend>
      <c:legendPos val="r"/>
      <c:overlay val="0"/>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Proportion of people in Canterbury who are overseas born, Census 2013, 2018 </a:t>
            </a:r>
          </a:p>
        </c:rich>
      </c:tx>
      <c:overlay val="0"/>
    </c:title>
    <c:autoTitleDeleted val="0"/>
    <c:plotArea>
      <c:layout/>
      <c:barChart>
        <c:barDir val="bar"/>
        <c:grouping val="clustered"/>
        <c:varyColors val="0"/>
        <c:ser>
          <c:idx val="0"/>
          <c:order val="0"/>
          <c:tx>
            <c:v>2013</c:v>
          </c:tx>
          <c:invertIfNegative val="0"/>
          <c:cat>
            <c:strRef>
              <c:f>'6. Overseas born'!$A$29:$A$39</c:f>
              <c:strCache>
                <c:ptCount val="11"/>
                <c:pt idx="0">
                  <c:v>Canterbury region</c:v>
                </c:pt>
                <c:pt idx="1">
                  <c:v>Kaikōura district</c:v>
                </c:pt>
                <c:pt idx="2">
                  <c:v>Hurunui district</c:v>
                </c:pt>
                <c:pt idx="3">
                  <c:v>Waimakariri district</c:v>
                </c:pt>
                <c:pt idx="4">
                  <c:v>Christchurch city</c:v>
                </c:pt>
                <c:pt idx="5">
                  <c:v>Selwyn district</c:v>
                </c:pt>
                <c:pt idx="6">
                  <c:v>Ashburton district</c:v>
                </c:pt>
                <c:pt idx="7">
                  <c:v>Timaru district</c:v>
                </c:pt>
                <c:pt idx="8">
                  <c:v>Mackenzie district</c:v>
                </c:pt>
                <c:pt idx="9">
                  <c:v>Waimate district</c:v>
                </c:pt>
                <c:pt idx="10">
                  <c:v>Waitaki district</c:v>
                </c:pt>
              </c:strCache>
            </c:strRef>
          </c:cat>
          <c:val>
            <c:numRef>
              <c:f>'6. Overseas born'!$D$29:$D$39</c:f>
              <c:numCache>
                <c:formatCode>0.0%</c:formatCode>
                <c:ptCount val="11"/>
                <c:pt idx="0">
                  <c:v>0.1961790821134452</c:v>
                </c:pt>
                <c:pt idx="1">
                  <c:v>0.13063063063063063</c:v>
                </c:pt>
                <c:pt idx="2">
                  <c:v>0.15016501650165018</c:v>
                </c:pt>
                <c:pt idx="3">
                  <c:v>0.17075760414714883</c:v>
                </c:pt>
                <c:pt idx="4">
                  <c:v>0.22225419308129984</c:v>
                </c:pt>
                <c:pt idx="5">
                  <c:v>0.16925975022674947</c:v>
                </c:pt>
                <c:pt idx="6">
                  <c:v>0.1528397565922921</c:v>
                </c:pt>
                <c:pt idx="7">
                  <c:v>0.11487113586064111</c:v>
                </c:pt>
                <c:pt idx="8">
                  <c:v>0.17909300538047657</c:v>
                </c:pt>
                <c:pt idx="9">
                  <c:v>0.12505316886431306</c:v>
                </c:pt>
                <c:pt idx="10">
                  <c:v>0.12986411365040149</c:v>
                </c:pt>
              </c:numCache>
            </c:numRef>
          </c:val>
          <c:extLst>
            <c:ext xmlns:c16="http://schemas.microsoft.com/office/drawing/2014/chart" uri="{C3380CC4-5D6E-409C-BE32-E72D297353CC}">
              <c16:uniqueId val="{00000000-2572-4FAD-B861-CD89DB710804}"/>
            </c:ext>
          </c:extLst>
        </c:ser>
        <c:ser>
          <c:idx val="1"/>
          <c:order val="1"/>
          <c:tx>
            <c:v>2018</c:v>
          </c:tx>
          <c:invertIfNegative val="0"/>
          <c:val>
            <c:numRef>
              <c:f>'6. Overseas born'!$G$29:$G$39</c:f>
              <c:numCache>
                <c:formatCode>0.0%</c:formatCode>
                <c:ptCount val="11"/>
                <c:pt idx="0">
                  <c:v>0.23416122708809087</c:v>
                </c:pt>
                <c:pt idx="1">
                  <c:v>0.15990639625585024</c:v>
                </c:pt>
                <c:pt idx="2">
                  <c:v>0.16783555018137847</c:v>
                </c:pt>
                <c:pt idx="3">
                  <c:v>0.17697542149096079</c:v>
                </c:pt>
                <c:pt idx="4">
                  <c:v>0.27069867525193209</c:v>
                </c:pt>
                <c:pt idx="5">
                  <c:v>0.19856949932476367</c:v>
                </c:pt>
                <c:pt idx="6">
                  <c:v>0.18792493880881153</c:v>
                </c:pt>
                <c:pt idx="7">
                  <c:v>0.13528527547219135</c:v>
                </c:pt>
                <c:pt idx="8">
                  <c:v>0.24937185929648242</c:v>
                </c:pt>
                <c:pt idx="9">
                  <c:v>0.15050426687354537</c:v>
                </c:pt>
                <c:pt idx="10">
                  <c:v>0.15518412827829869</c:v>
                </c:pt>
              </c:numCache>
            </c:numRef>
          </c:val>
          <c:extLst>
            <c:ext xmlns:c16="http://schemas.microsoft.com/office/drawing/2014/chart" uri="{C3380CC4-5D6E-409C-BE32-E72D297353CC}">
              <c16:uniqueId val="{00000000-A38C-4AEF-AF94-056C5B041FC7}"/>
            </c:ext>
          </c:extLst>
        </c:ser>
        <c:dLbls>
          <c:showLegendKey val="0"/>
          <c:showVal val="0"/>
          <c:showCatName val="0"/>
          <c:showSerName val="0"/>
          <c:showPercent val="0"/>
          <c:showBubbleSize val="0"/>
        </c:dLbls>
        <c:gapWidth val="150"/>
        <c:axId val="1448795424"/>
        <c:axId val="1448811744"/>
      </c:barChart>
      <c:catAx>
        <c:axId val="1448795424"/>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1744"/>
        <c:crosses val="autoZero"/>
        <c:auto val="1"/>
        <c:lblAlgn val="ctr"/>
        <c:lblOffset val="100"/>
        <c:noMultiLvlLbl val="0"/>
      </c:catAx>
      <c:valAx>
        <c:axId val="1448811744"/>
        <c:scaling>
          <c:orientation val="minMax"/>
        </c:scaling>
        <c:delete val="0"/>
        <c:axPos val="t"/>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795424"/>
        <c:crosses val="autoZero"/>
        <c:crossBetween val="between"/>
      </c:valAx>
    </c:plotArea>
    <c:legend>
      <c:legendPos val="r"/>
      <c:overlay val="0"/>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Birthplace for the overseas-born usually resident population in Canterbury region by years since arrival in New Zealand, Census 2018</a:t>
            </a:r>
          </a:p>
        </c:rich>
      </c:tx>
      <c:overlay val="0"/>
    </c:title>
    <c:autoTitleDeleted val="0"/>
    <c:plotArea>
      <c:layout/>
      <c:barChart>
        <c:barDir val="col"/>
        <c:grouping val="clustered"/>
        <c:varyColors val="0"/>
        <c:ser>
          <c:idx val="0"/>
          <c:order val="0"/>
          <c:tx>
            <c:strRef>
              <c:f>'7. Birthplace and yrs in NZ'!$B$20</c:f>
              <c:strCache>
                <c:ptCount val="1"/>
                <c:pt idx="0">
                  <c:v>Less than 10 years</c:v>
                </c:pt>
              </c:strCache>
            </c:strRef>
          </c:tx>
          <c:invertIfNegative val="0"/>
          <c:cat>
            <c:strRef>
              <c:f>'7. Birthplace and yrs in NZ'!$A$21:$A$28</c:f>
              <c:strCache>
                <c:ptCount val="8"/>
                <c:pt idx="0">
                  <c:v>Australia</c:v>
                </c:pt>
                <c:pt idx="1">
                  <c:v>Pacific Islands</c:v>
                </c:pt>
                <c:pt idx="2">
                  <c:v>UK and Ireland</c:v>
                </c:pt>
                <c:pt idx="3">
                  <c:v>Europe (excl UK and Ireland)</c:v>
                </c:pt>
                <c:pt idx="4">
                  <c:v>Middle East and Africa </c:v>
                </c:pt>
                <c:pt idx="5">
                  <c:v>Asia </c:v>
                </c:pt>
                <c:pt idx="6">
                  <c:v>North America </c:v>
                </c:pt>
                <c:pt idx="7">
                  <c:v>Other </c:v>
                </c:pt>
              </c:strCache>
            </c:strRef>
          </c:cat>
          <c:val>
            <c:numRef>
              <c:f>'7. Birthplace and yrs in NZ'!$B$21:$B$28</c:f>
              <c:numCache>
                <c:formatCode>General</c:formatCode>
                <c:ptCount val="8"/>
                <c:pt idx="0">
                  <c:v>3780</c:v>
                </c:pt>
                <c:pt idx="1">
                  <c:v>3837</c:v>
                </c:pt>
                <c:pt idx="2">
                  <c:v>10587</c:v>
                </c:pt>
                <c:pt idx="3">
                  <c:v>4620</c:v>
                </c:pt>
                <c:pt idx="4">
                  <c:v>5022</c:v>
                </c:pt>
                <c:pt idx="5">
                  <c:v>33702</c:v>
                </c:pt>
                <c:pt idx="6">
                  <c:v>2211</c:v>
                </c:pt>
                <c:pt idx="7">
                  <c:v>2352</c:v>
                </c:pt>
              </c:numCache>
            </c:numRef>
          </c:val>
          <c:extLst>
            <c:ext xmlns:c16="http://schemas.microsoft.com/office/drawing/2014/chart" uri="{C3380CC4-5D6E-409C-BE32-E72D297353CC}">
              <c16:uniqueId val="{00000000-01D7-46BC-A254-ED1E78219178}"/>
            </c:ext>
          </c:extLst>
        </c:ser>
        <c:ser>
          <c:idx val="1"/>
          <c:order val="1"/>
          <c:tx>
            <c:strRef>
              <c:f>'7. Birthplace and yrs in NZ'!$C$20</c:f>
              <c:strCache>
                <c:ptCount val="1"/>
                <c:pt idx="0">
                  <c:v>10-19 years</c:v>
                </c:pt>
              </c:strCache>
            </c:strRef>
          </c:tx>
          <c:invertIfNegative val="0"/>
          <c:cat>
            <c:strRef>
              <c:f>'7. Birthplace and yrs in NZ'!$A$21:$A$28</c:f>
              <c:strCache>
                <c:ptCount val="8"/>
                <c:pt idx="0">
                  <c:v>Australia</c:v>
                </c:pt>
                <c:pt idx="1">
                  <c:v>Pacific Islands</c:v>
                </c:pt>
                <c:pt idx="2">
                  <c:v>UK and Ireland</c:v>
                </c:pt>
                <c:pt idx="3">
                  <c:v>Europe (excl UK and Ireland)</c:v>
                </c:pt>
                <c:pt idx="4">
                  <c:v>Middle East and Africa </c:v>
                </c:pt>
                <c:pt idx="5">
                  <c:v>Asia </c:v>
                </c:pt>
                <c:pt idx="6">
                  <c:v>North America </c:v>
                </c:pt>
                <c:pt idx="7">
                  <c:v>Other </c:v>
                </c:pt>
              </c:strCache>
            </c:strRef>
          </c:cat>
          <c:val>
            <c:numRef>
              <c:f>'7. Birthplace and yrs in NZ'!$C$21:$C$28</c:f>
              <c:numCache>
                <c:formatCode>General</c:formatCode>
                <c:ptCount val="8"/>
                <c:pt idx="0">
                  <c:v>15141</c:v>
                </c:pt>
                <c:pt idx="1">
                  <c:v>2415</c:v>
                </c:pt>
                <c:pt idx="2">
                  <c:v>10407</c:v>
                </c:pt>
                <c:pt idx="3">
                  <c:v>2499</c:v>
                </c:pt>
                <c:pt idx="4">
                  <c:v>3570</c:v>
                </c:pt>
                <c:pt idx="5">
                  <c:v>11043</c:v>
                </c:pt>
                <c:pt idx="6">
                  <c:v>1203</c:v>
                </c:pt>
                <c:pt idx="7">
                  <c:v>573</c:v>
                </c:pt>
              </c:numCache>
            </c:numRef>
          </c:val>
          <c:extLst>
            <c:ext xmlns:c16="http://schemas.microsoft.com/office/drawing/2014/chart" uri="{C3380CC4-5D6E-409C-BE32-E72D297353CC}">
              <c16:uniqueId val="{00000001-01D7-46BC-A254-ED1E78219178}"/>
            </c:ext>
          </c:extLst>
        </c:ser>
        <c:ser>
          <c:idx val="2"/>
          <c:order val="2"/>
          <c:tx>
            <c:strRef>
              <c:f>'7. Birthplace and yrs in NZ'!$D$20</c:f>
              <c:strCache>
                <c:ptCount val="1"/>
                <c:pt idx="0">
                  <c:v>20+ years</c:v>
                </c:pt>
              </c:strCache>
            </c:strRef>
          </c:tx>
          <c:invertIfNegative val="0"/>
          <c:cat>
            <c:strRef>
              <c:f>'7. Birthplace and yrs in NZ'!$A$21:$A$28</c:f>
              <c:strCache>
                <c:ptCount val="8"/>
                <c:pt idx="0">
                  <c:v>Australia</c:v>
                </c:pt>
                <c:pt idx="1">
                  <c:v>Pacific Islands</c:v>
                </c:pt>
                <c:pt idx="2">
                  <c:v>UK and Ireland</c:v>
                </c:pt>
                <c:pt idx="3">
                  <c:v>Europe (excl UK and Ireland)</c:v>
                </c:pt>
                <c:pt idx="4">
                  <c:v>Middle East and Africa </c:v>
                </c:pt>
                <c:pt idx="5">
                  <c:v>Asia </c:v>
                </c:pt>
                <c:pt idx="6">
                  <c:v>North America </c:v>
                </c:pt>
                <c:pt idx="7">
                  <c:v>Other </c:v>
                </c:pt>
              </c:strCache>
            </c:strRef>
          </c:cat>
          <c:val>
            <c:numRef>
              <c:f>'7. Birthplace and yrs in NZ'!$D$21:$D$28</c:f>
              <c:numCache>
                <c:formatCode>General</c:formatCode>
                <c:ptCount val="8"/>
                <c:pt idx="0">
                  <c:v>4278</c:v>
                </c:pt>
                <c:pt idx="1">
                  <c:v>2574</c:v>
                </c:pt>
                <c:pt idx="2">
                  <c:v>17196</c:v>
                </c:pt>
                <c:pt idx="3">
                  <c:v>4173</c:v>
                </c:pt>
                <c:pt idx="4">
                  <c:v>1665</c:v>
                </c:pt>
                <c:pt idx="5">
                  <c:v>6129</c:v>
                </c:pt>
                <c:pt idx="6">
                  <c:v>1488</c:v>
                </c:pt>
                <c:pt idx="7">
                  <c:v>213</c:v>
                </c:pt>
              </c:numCache>
            </c:numRef>
          </c:val>
          <c:extLst>
            <c:ext xmlns:c16="http://schemas.microsoft.com/office/drawing/2014/chart" uri="{C3380CC4-5D6E-409C-BE32-E72D297353CC}">
              <c16:uniqueId val="{00000002-01D7-46BC-A254-ED1E78219178}"/>
            </c:ext>
          </c:extLst>
        </c:ser>
        <c:dLbls>
          <c:showLegendKey val="0"/>
          <c:showVal val="0"/>
          <c:showCatName val="0"/>
          <c:showSerName val="0"/>
          <c:showPercent val="0"/>
          <c:showBubbleSize val="0"/>
        </c:dLbls>
        <c:gapWidth val="150"/>
        <c:axId val="1448813376"/>
        <c:axId val="1448813920"/>
      </c:barChart>
      <c:catAx>
        <c:axId val="14488133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3920"/>
        <c:crosses val="autoZero"/>
        <c:auto val="1"/>
        <c:lblAlgn val="ctr"/>
        <c:lblOffset val="100"/>
        <c:noMultiLvlLbl val="0"/>
      </c:catAx>
      <c:valAx>
        <c:axId val="1448813920"/>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3376"/>
        <c:crosses val="autoZero"/>
        <c:crossBetween val="between"/>
      </c:valAx>
    </c:plotArea>
    <c:legend>
      <c:legendPos val="r"/>
      <c:overlay val="0"/>
      <c:spPr>
        <a:ln w="9525">
          <a:solidFill>
            <a:schemeClr val="bg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Proportion of overseas-born by birthplace living in Canterbury for 20+ years, Census 2018</a:t>
            </a:r>
          </a:p>
        </c:rich>
      </c:tx>
      <c:overlay val="0"/>
    </c:title>
    <c:autoTitleDeleted val="0"/>
    <c:plotArea>
      <c:layout/>
      <c:barChart>
        <c:barDir val="col"/>
        <c:grouping val="clustered"/>
        <c:varyColors val="0"/>
        <c:ser>
          <c:idx val="0"/>
          <c:order val="0"/>
          <c:invertIfNegative val="0"/>
          <c:cat>
            <c:strRef>
              <c:f>'7. Birthplace and yrs in NZ'!$A$21:$A$28</c:f>
              <c:strCache>
                <c:ptCount val="8"/>
                <c:pt idx="0">
                  <c:v>Australia</c:v>
                </c:pt>
                <c:pt idx="1">
                  <c:v>Pacific Islands</c:v>
                </c:pt>
                <c:pt idx="2">
                  <c:v>UK and Ireland</c:v>
                </c:pt>
                <c:pt idx="3">
                  <c:v>Europe (excl UK and Ireland)</c:v>
                </c:pt>
                <c:pt idx="4">
                  <c:v>Middle East and Africa </c:v>
                </c:pt>
                <c:pt idx="5">
                  <c:v>Asia </c:v>
                </c:pt>
                <c:pt idx="6">
                  <c:v>North America </c:v>
                </c:pt>
                <c:pt idx="7">
                  <c:v>Other </c:v>
                </c:pt>
              </c:strCache>
            </c:strRef>
          </c:cat>
          <c:val>
            <c:numRef>
              <c:f>'7. Birthplace and yrs in NZ'!$G$21:$G$28</c:f>
              <c:numCache>
                <c:formatCode>0.0%</c:formatCode>
                <c:ptCount val="8"/>
                <c:pt idx="0">
                  <c:v>3.1062124248496994E-2</c:v>
                </c:pt>
                <c:pt idx="1">
                  <c:v>1.868955301908164E-2</c:v>
                </c:pt>
                <c:pt idx="2">
                  <c:v>0.12485841247712817</c:v>
                </c:pt>
                <c:pt idx="3">
                  <c:v>3.0299729894571751E-2</c:v>
                </c:pt>
                <c:pt idx="4">
                  <c:v>1.2089396183671691E-2</c:v>
                </c:pt>
                <c:pt idx="5">
                  <c:v>4.4502047573407685E-2</c:v>
                </c:pt>
                <c:pt idx="6">
                  <c:v>1.0804217129911997E-2</c:v>
                </c:pt>
                <c:pt idx="7">
                  <c:v>1.546571403676919E-3</c:v>
                </c:pt>
              </c:numCache>
            </c:numRef>
          </c:val>
          <c:extLst>
            <c:ext xmlns:c16="http://schemas.microsoft.com/office/drawing/2014/chart" uri="{C3380CC4-5D6E-409C-BE32-E72D297353CC}">
              <c16:uniqueId val="{00000000-34DC-4012-AD76-E4F9EAEA4077}"/>
            </c:ext>
          </c:extLst>
        </c:ser>
        <c:dLbls>
          <c:showLegendKey val="0"/>
          <c:showVal val="0"/>
          <c:showCatName val="0"/>
          <c:showSerName val="0"/>
          <c:showPercent val="0"/>
          <c:showBubbleSize val="0"/>
        </c:dLbls>
        <c:gapWidth val="150"/>
        <c:axId val="1448815008"/>
        <c:axId val="1448815552"/>
      </c:barChart>
      <c:catAx>
        <c:axId val="14488150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5552"/>
        <c:crosses val="autoZero"/>
        <c:auto val="1"/>
        <c:lblAlgn val="ctr"/>
        <c:lblOffset val="100"/>
        <c:noMultiLvlLbl val="0"/>
      </c:catAx>
      <c:valAx>
        <c:axId val="144881555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5008"/>
        <c:crosses val="autoZero"/>
        <c:crossBetween val="between"/>
      </c:valAx>
    </c:plotArea>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Ethnicity projection (Medium), Canterbury, 2013(base)–2038</a:t>
            </a:r>
          </a:p>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as per cent of total population</a:t>
            </a:r>
          </a:p>
        </c:rich>
      </c:tx>
      <c:overlay val="0"/>
    </c:title>
    <c:autoTitleDeleted val="0"/>
    <c:plotArea>
      <c:layout/>
      <c:areaChart>
        <c:grouping val="stacked"/>
        <c:varyColors val="0"/>
        <c:ser>
          <c:idx val="0"/>
          <c:order val="0"/>
          <c:tx>
            <c:v>European or Other</c:v>
          </c:tx>
          <c:cat>
            <c:strRef>
              <c:f>'8. Ethnicity projections'!$B$6:$B$11</c:f>
              <c:strCache>
                <c:ptCount val="6"/>
                <c:pt idx="0">
                  <c:v>2013(base)</c:v>
                </c:pt>
                <c:pt idx="1">
                  <c:v>2018</c:v>
                </c:pt>
                <c:pt idx="2">
                  <c:v>2023</c:v>
                </c:pt>
                <c:pt idx="3">
                  <c:v>2028</c:v>
                </c:pt>
                <c:pt idx="4">
                  <c:v>2033</c:v>
                </c:pt>
                <c:pt idx="5">
                  <c:v>2038</c:v>
                </c:pt>
              </c:strCache>
            </c:strRef>
          </c:cat>
          <c:val>
            <c:numRef>
              <c:f>'8. Ethnicity projections'!$H$6:$H$11</c:f>
              <c:numCache>
                <c:formatCode>0.0</c:formatCode>
                <c:ptCount val="6"/>
                <c:pt idx="0">
                  <c:v>87.919701545567591</c:v>
                </c:pt>
                <c:pt idx="1">
                  <c:v>85.574454428754805</c:v>
                </c:pt>
                <c:pt idx="2">
                  <c:v>83.8452273411623</c:v>
                </c:pt>
                <c:pt idx="3">
                  <c:v>82.774016995535078</c:v>
                </c:pt>
                <c:pt idx="4">
                  <c:v>81.820701122350002</c:v>
                </c:pt>
                <c:pt idx="5">
                  <c:v>80.933226065969436</c:v>
                </c:pt>
              </c:numCache>
            </c:numRef>
          </c:val>
          <c:extLst>
            <c:ext xmlns:c16="http://schemas.microsoft.com/office/drawing/2014/chart" uri="{C3380CC4-5D6E-409C-BE32-E72D297353CC}">
              <c16:uniqueId val="{00000000-CB12-47FB-97E4-88754AB5E098}"/>
            </c:ext>
          </c:extLst>
        </c:ser>
        <c:ser>
          <c:idx val="1"/>
          <c:order val="1"/>
          <c:tx>
            <c:strRef>
              <c:f>'8. Ethnicity projections'!$D$5</c:f>
              <c:strCache>
                <c:ptCount val="1"/>
                <c:pt idx="0">
                  <c:v>Māori </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projections'!$I$6:$I$11</c:f>
              <c:numCache>
                <c:formatCode>0.0</c:formatCode>
                <c:ptCount val="6"/>
                <c:pt idx="0">
                  <c:v>8.509504352460473</c:v>
                </c:pt>
                <c:pt idx="1">
                  <c:v>9.001925545571245</c:v>
                </c:pt>
                <c:pt idx="2">
                  <c:v>9.5904847937368274</c:v>
                </c:pt>
                <c:pt idx="3">
                  <c:v>10.298142013538817</c:v>
                </c:pt>
                <c:pt idx="4">
                  <c:v>11.071082167105445</c:v>
                </c:pt>
                <c:pt idx="5">
                  <c:v>11.933494234379189</c:v>
                </c:pt>
              </c:numCache>
            </c:numRef>
          </c:val>
          <c:extLst>
            <c:ext xmlns:c16="http://schemas.microsoft.com/office/drawing/2014/chart" uri="{C3380CC4-5D6E-409C-BE32-E72D297353CC}">
              <c16:uniqueId val="{00000001-CB12-47FB-97E4-88754AB5E098}"/>
            </c:ext>
          </c:extLst>
        </c:ser>
        <c:ser>
          <c:idx val="2"/>
          <c:order val="2"/>
          <c:tx>
            <c:strRef>
              <c:f>'8. Ethnicity projections'!$E$5</c:f>
              <c:strCache>
                <c:ptCount val="1"/>
                <c:pt idx="0">
                  <c:v>Asian</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projections'!$J$6:$J$11</c:f>
              <c:numCache>
                <c:formatCode>0.0</c:formatCode>
                <c:ptCount val="6"/>
                <c:pt idx="0">
                  <c:v>7.4435956653046729</c:v>
                </c:pt>
                <c:pt idx="1">
                  <c:v>9.7881899871630296</c:v>
                </c:pt>
                <c:pt idx="2">
                  <c:v>11.427280939476061</c:v>
                </c:pt>
                <c:pt idx="3">
                  <c:v>12.429785395362234</c:v>
                </c:pt>
                <c:pt idx="4">
                  <c:v>13.371206872661769</c:v>
                </c:pt>
                <c:pt idx="5">
                  <c:v>14.306784660766962</c:v>
                </c:pt>
              </c:numCache>
            </c:numRef>
          </c:val>
          <c:extLst>
            <c:ext xmlns:c16="http://schemas.microsoft.com/office/drawing/2014/chart" uri="{C3380CC4-5D6E-409C-BE32-E72D297353CC}">
              <c16:uniqueId val="{00000002-CB12-47FB-97E4-88754AB5E098}"/>
            </c:ext>
          </c:extLst>
        </c:ser>
        <c:ser>
          <c:idx val="3"/>
          <c:order val="3"/>
          <c:tx>
            <c:strRef>
              <c:f>'8. Ethnicity projections'!$F$5</c:f>
              <c:strCache>
                <c:ptCount val="1"/>
                <c:pt idx="0">
                  <c:v>Pacific</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projections'!$K$6:$K$11</c:f>
              <c:numCache>
                <c:formatCode>0.0</c:formatCode>
                <c:ptCount val="6"/>
                <c:pt idx="0">
                  <c:v>2.6203588559246755</c:v>
                </c:pt>
                <c:pt idx="1">
                  <c:v>2.8241335044929397</c:v>
                </c:pt>
                <c:pt idx="2">
                  <c:v>3.1014754591990363</c:v>
                </c:pt>
                <c:pt idx="3">
                  <c:v>3.413510010082097</c:v>
                </c:pt>
                <c:pt idx="4">
                  <c:v>3.7411666897602882</c:v>
                </c:pt>
                <c:pt idx="5">
                  <c:v>4.1029766693483509</c:v>
                </c:pt>
              </c:numCache>
            </c:numRef>
          </c:val>
          <c:extLst>
            <c:ext xmlns:c16="http://schemas.microsoft.com/office/drawing/2014/chart" uri="{C3380CC4-5D6E-409C-BE32-E72D297353CC}">
              <c16:uniqueId val="{00000003-CB12-47FB-97E4-88754AB5E098}"/>
            </c:ext>
          </c:extLst>
        </c:ser>
        <c:dLbls>
          <c:showLegendKey val="0"/>
          <c:showVal val="0"/>
          <c:showCatName val="0"/>
          <c:showSerName val="0"/>
          <c:showPercent val="0"/>
          <c:showBubbleSize val="0"/>
        </c:dLbls>
        <c:axId val="1448817728"/>
        <c:axId val="1448816640"/>
      </c:areaChart>
      <c:catAx>
        <c:axId val="144881772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16640"/>
        <c:crosses val="autoZero"/>
        <c:auto val="1"/>
        <c:lblAlgn val="ctr"/>
        <c:lblOffset val="100"/>
        <c:noMultiLvlLbl val="0"/>
      </c:catAx>
      <c:valAx>
        <c:axId val="1448816640"/>
        <c:scaling>
          <c:orientation val="minMax"/>
          <c:max val="140"/>
        </c:scaling>
        <c:delete val="0"/>
        <c:axPos val="l"/>
        <c:majorGridlines/>
        <c:title>
          <c:tx>
            <c:rich>
              <a:bodyPr/>
              <a:lstStyle/>
              <a:p>
                <a:pPr>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title>
        <c:numFmt formatCode="0.0" sourceLinked="1"/>
        <c:majorTickMark val="out"/>
        <c:minorTickMark val="none"/>
        <c:tickLblPos val="nextTo"/>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crossAx val="1448817728"/>
        <c:crosses val="autoZero"/>
        <c:crossBetween val="midCat"/>
      </c:valAx>
    </c:plotArea>
    <c:legend>
      <c:legendPos val="b"/>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Kaikōura,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projections'!$H$45:$H$50</c:f>
              <c:numCache>
                <c:formatCode>#,##0.0\ </c:formatCode>
                <c:ptCount val="6"/>
                <c:pt idx="0">
                  <c:v>89.010989010989007</c:v>
                </c:pt>
                <c:pt idx="1">
                  <c:v>88.555858310626704</c:v>
                </c:pt>
                <c:pt idx="2">
                  <c:v>88.34688346883469</c:v>
                </c:pt>
                <c:pt idx="3">
                  <c:v>88.58695652173914</c:v>
                </c:pt>
                <c:pt idx="4">
                  <c:v>88.736263736263737</c:v>
                </c:pt>
                <c:pt idx="5">
                  <c:v>88.268156424581008</c:v>
                </c:pt>
              </c:numCache>
            </c:numRef>
          </c:val>
          <c:extLst>
            <c:ext xmlns:c16="http://schemas.microsoft.com/office/drawing/2014/chart" uri="{C3380CC4-5D6E-409C-BE32-E72D297353CC}">
              <c16:uniqueId val="{00000000-577E-47DC-9ED7-36EF626055AB}"/>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projections'!$I$45:$I$50</c:f>
              <c:numCache>
                <c:formatCode>#,##0.0\ </c:formatCode>
                <c:ptCount val="6"/>
                <c:pt idx="0">
                  <c:v>17.857142857142858</c:v>
                </c:pt>
                <c:pt idx="1">
                  <c:v>19.891008174386922</c:v>
                </c:pt>
                <c:pt idx="2">
                  <c:v>21.680216802168022</c:v>
                </c:pt>
                <c:pt idx="3">
                  <c:v>23.369565217391305</c:v>
                </c:pt>
                <c:pt idx="4">
                  <c:v>25.824175824175828</c:v>
                </c:pt>
                <c:pt idx="5">
                  <c:v>28.212290502793298</c:v>
                </c:pt>
              </c:numCache>
            </c:numRef>
          </c:val>
          <c:extLst>
            <c:ext xmlns:c16="http://schemas.microsoft.com/office/drawing/2014/chart" uri="{C3380CC4-5D6E-409C-BE32-E72D297353CC}">
              <c16:uniqueId val="{00000001-577E-47DC-9ED7-36EF626055AB}"/>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projections'!$J$45:$J$50</c:f>
              <c:numCache>
                <c:formatCode>#,##0.0\ </c:formatCode>
                <c:ptCount val="6"/>
                <c:pt idx="0">
                  <c:v>2.4725274725274726</c:v>
                </c:pt>
                <c:pt idx="1">
                  <c:v>3.8147138964577656</c:v>
                </c:pt>
                <c:pt idx="2">
                  <c:v>4.6070460704607044</c:v>
                </c:pt>
                <c:pt idx="3">
                  <c:v>5.7065217391304346</c:v>
                </c:pt>
                <c:pt idx="4">
                  <c:v>6.593406593406594</c:v>
                </c:pt>
                <c:pt idx="5">
                  <c:v>7.5418994413407825</c:v>
                </c:pt>
              </c:numCache>
            </c:numRef>
          </c:val>
          <c:extLst>
            <c:ext xmlns:c16="http://schemas.microsoft.com/office/drawing/2014/chart" uri="{C3380CC4-5D6E-409C-BE32-E72D297353CC}">
              <c16:uniqueId val="{00000002-577E-47DC-9ED7-36EF626055AB}"/>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projections'!$K$45:$K$50</c:f>
              <c:numCache>
                <c:formatCode>#,##0.0\ </c:formatCode>
                <c:ptCount val="6"/>
                <c:pt idx="0">
                  <c:v>1.098901098901099</c:v>
                </c:pt>
                <c:pt idx="1">
                  <c:v>1.3623978201634876</c:v>
                </c:pt>
                <c:pt idx="2">
                  <c:v>1.6260162601626018</c:v>
                </c:pt>
                <c:pt idx="3">
                  <c:v>1.9021739130434785</c:v>
                </c:pt>
                <c:pt idx="4">
                  <c:v>2.4725274725274726</c:v>
                </c:pt>
                <c:pt idx="5">
                  <c:v>2.7932960893854748</c:v>
                </c:pt>
              </c:numCache>
            </c:numRef>
          </c:val>
          <c:extLst>
            <c:ext xmlns:c16="http://schemas.microsoft.com/office/drawing/2014/chart" uri="{C3380CC4-5D6E-409C-BE32-E72D297353CC}">
              <c16:uniqueId val="{00000003-577E-47DC-9ED7-36EF626055AB}"/>
            </c:ext>
          </c:extLst>
        </c:ser>
        <c:dLbls>
          <c:showLegendKey val="0"/>
          <c:showVal val="0"/>
          <c:showCatName val="0"/>
          <c:showSerName val="0"/>
          <c:showPercent val="0"/>
          <c:showBubbleSize val="0"/>
        </c:dLbls>
        <c:axId val="1448818816"/>
        <c:axId val="1448819360"/>
      </c:areaChart>
      <c:catAx>
        <c:axId val="1448818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19360"/>
        <c:crosses val="autoZero"/>
        <c:auto val="1"/>
        <c:lblAlgn val="ctr"/>
        <c:lblOffset val="100"/>
        <c:noMultiLvlLbl val="0"/>
      </c:catAx>
      <c:valAx>
        <c:axId val="144881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18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Hurunui,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projections'!$H$54:$H$59</c:f>
              <c:numCache>
                <c:formatCode>#,##0.0\ </c:formatCode>
                <c:ptCount val="6"/>
                <c:pt idx="0">
                  <c:v>94.166666666666671</c:v>
                </c:pt>
                <c:pt idx="1">
                  <c:v>93.050193050193059</c:v>
                </c:pt>
                <c:pt idx="2">
                  <c:v>91.821561338289953</c:v>
                </c:pt>
                <c:pt idx="3">
                  <c:v>90.974729241877256</c:v>
                </c:pt>
                <c:pt idx="4">
                  <c:v>89.788732394366207</c:v>
                </c:pt>
                <c:pt idx="5">
                  <c:v>89.236111111111114</c:v>
                </c:pt>
              </c:numCache>
            </c:numRef>
          </c:val>
          <c:extLst>
            <c:ext xmlns:c16="http://schemas.microsoft.com/office/drawing/2014/chart" uri="{C3380CC4-5D6E-409C-BE32-E72D297353CC}">
              <c16:uniqueId val="{00000000-6ABD-4241-A17F-264A60F94677}"/>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projections'!$I$54:$I$59</c:f>
              <c:numCache>
                <c:formatCode>#,##0.0\ </c:formatCode>
                <c:ptCount val="6"/>
                <c:pt idx="0">
                  <c:v>7.6666666666666661</c:v>
                </c:pt>
                <c:pt idx="1">
                  <c:v>8.8803088803088812</c:v>
                </c:pt>
                <c:pt idx="2">
                  <c:v>9.8884758364312262</c:v>
                </c:pt>
                <c:pt idx="3">
                  <c:v>11.046931407942239</c:v>
                </c:pt>
                <c:pt idx="4">
                  <c:v>12.253521126760564</c:v>
                </c:pt>
                <c:pt idx="5">
                  <c:v>13.819444444444445</c:v>
                </c:pt>
              </c:numCache>
            </c:numRef>
          </c:val>
          <c:extLst>
            <c:ext xmlns:c16="http://schemas.microsoft.com/office/drawing/2014/chart" uri="{C3380CC4-5D6E-409C-BE32-E72D297353CC}">
              <c16:uniqueId val="{00000001-6ABD-4241-A17F-264A60F94677}"/>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projections'!$J$54:$J$59</c:f>
              <c:numCache>
                <c:formatCode>#,##0.0\ </c:formatCode>
                <c:ptCount val="6"/>
                <c:pt idx="0">
                  <c:v>2.666666666666667</c:v>
                </c:pt>
                <c:pt idx="1">
                  <c:v>3.9382239382239383</c:v>
                </c:pt>
                <c:pt idx="2">
                  <c:v>5.2788104089219328</c:v>
                </c:pt>
                <c:pt idx="3">
                  <c:v>6.4981949458483745</c:v>
                </c:pt>
                <c:pt idx="4">
                  <c:v>7.7464788732394361</c:v>
                </c:pt>
                <c:pt idx="5">
                  <c:v>9.0277777777777768</c:v>
                </c:pt>
              </c:numCache>
            </c:numRef>
          </c:val>
          <c:extLst>
            <c:ext xmlns:c16="http://schemas.microsoft.com/office/drawing/2014/chart" uri="{C3380CC4-5D6E-409C-BE32-E72D297353CC}">
              <c16:uniqueId val="{00000002-6ABD-4241-A17F-264A60F94677}"/>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projections'!$K$54:$K$59</c:f>
              <c:numCache>
                <c:formatCode>#,##0.0\ </c:formatCode>
                <c:ptCount val="6"/>
                <c:pt idx="0">
                  <c:v>0.83333333333333337</c:v>
                </c:pt>
                <c:pt idx="1">
                  <c:v>1.1583011583011582</c:v>
                </c:pt>
                <c:pt idx="2">
                  <c:v>1.486988847583643</c:v>
                </c:pt>
                <c:pt idx="3">
                  <c:v>1.8050541516245486</c:v>
                </c:pt>
                <c:pt idx="4">
                  <c:v>2.112676056338028</c:v>
                </c:pt>
                <c:pt idx="5">
                  <c:v>2.4305555555555558</c:v>
                </c:pt>
              </c:numCache>
            </c:numRef>
          </c:val>
          <c:extLst>
            <c:ext xmlns:c16="http://schemas.microsoft.com/office/drawing/2014/chart" uri="{C3380CC4-5D6E-409C-BE32-E72D297353CC}">
              <c16:uniqueId val="{00000003-6ABD-4241-A17F-264A60F94677}"/>
            </c:ext>
          </c:extLst>
        </c:ser>
        <c:dLbls>
          <c:showLegendKey val="0"/>
          <c:showVal val="0"/>
          <c:showCatName val="0"/>
          <c:showSerName val="0"/>
          <c:showPercent val="0"/>
          <c:showBubbleSize val="0"/>
        </c:dLbls>
        <c:axId val="1448819904"/>
        <c:axId val="1448820992"/>
      </c:areaChart>
      <c:catAx>
        <c:axId val="1448819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20992"/>
        <c:crosses val="autoZero"/>
        <c:auto val="1"/>
        <c:lblAlgn val="ctr"/>
        <c:lblOffset val="100"/>
        <c:noMultiLvlLbl val="0"/>
      </c:catAx>
      <c:valAx>
        <c:axId val="1448820992"/>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a:p>
                <a:pPr>
                  <a:defRPr/>
                </a:pPr>
                <a:endParaRPr lang="en-US"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88199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Ethnicity projection (Medium), New Zealand, 2013(base)–2038</a:t>
            </a:r>
          </a:p>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as per cent of total population</a:t>
            </a:r>
          </a:p>
        </c:rich>
      </c:tx>
      <c:overlay val="0"/>
    </c:title>
    <c:autoTitleDeleted val="0"/>
    <c:plotArea>
      <c:layout/>
      <c:areaChart>
        <c:grouping val="stacked"/>
        <c:varyColors val="0"/>
        <c:ser>
          <c:idx val="0"/>
          <c:order val="0"/>
          <c:tx>
            <c:v>European or Other</c:v>
          </c:tx>
          <c:cat>
            <c:strRef>
              <c:f>'8. Ethnicity projections'!$B$6:$B$11</c:f>
              <c:strCache>
                <c:ptCount val="6"/>
                <c:pt idx="0">
                  <c:v>2013(base)</c:v>
                </c:pt>
                <c:pt idx="1">
                  <c:v>2018</c:v>
                </c:pt>
                <c:pt idx="2">
                  <c:v>2023</c:v>
                </c:pt>
                <c:pt idx="3">
                  <c:v>2028</c:v>
                </c:pt>
                <c:pt idx="4">
                  <c:v>2033</c:v>
                </c:pt>
                <c:pt idx="5">
                  <c:v>2038</c:v>
                </c:pt>
              </c:strCache>
            </c:strRef>
          </c:cat>
          <c:val>
            <c:numRef>
              <c:f>'8. Ethnicity projections'!$H$24:$H$29</c:f>
              <c:numCache>
                <c:formatCode>#,##0.0\ </c:formatCode>
                <c:ptCount val="6"/>
                <c:pt idx="0">
                  <c:v>74.561581234100998</c:v>
                </c:pt>
                <c:pt idx="1">
                  <c:v>71.728405213172721</c:v>
                </c:pt>
                <c:pt idx="2">
                  <c:v>69.753194129393748</c:v>
                </c:pt>
                <c:pt idx="3">
                  <c:v>68.241275024583928</c:v>
                </c:pt>
                <c:pt idx="4">
                  <c:v>66.859696157283281</c:v>
                </c:pt>
                <c:pt idx="5">
                  <c:v>65.539533432701305</c:v>
                </c:pt>
              </c:numCache>
            </c:numRef>
          </c:val>
          <c:extLst>
            <c:ext xmlns:c16="http://schemas.microsoft.com/office/drawing/2014/chart" uri="{C3380CC4-5D6E-409C-BE32-E72D297353CC}">
              <c16:uniqueId val="{00000000-B7DE-482D-A2A6-1A25C00D69D3}"/>
            </c:ext>
          </c:extLst>
        </c:ser>
        <c:ser>
          <c:idx val="1"/>
          <c:order val="1"/>
          <c:tx>
            <c:strRef>
              <c:f>'8. Ethnicity projections'!$D$5</c:f>
              <c:strCache>
                <c:ptCount val="1"/>
                <c:pt idx="0">
                  <c:v>Māori </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projections'!$I$24:$I$29</c:f>
              <c:numCache>
                <c:formatCode>#,##0.0\ </c:formatCode>
                <c:ptCount val="6"/>
                <c:pt idx="0">
                  <c:v>15.584971072240608</c:v>
                </c:pt>
                <c:pt idx="1">
                  <c:v>15.746412860255726</c:v>
                </c:pt>
                <c:pt idx="2">
                  <c:v>16.198452858721573</c:v>
                </c:pt>
                <c:pt idx="3">
                  <c:v>16.796853257138615</c:v>
                </c:pt>
                <c:pt idx="4">
                  <c:v>17.512064343163537</c:v>
                </c:pt>
                <c:pt idx="5">
                  <c:v>18.361121702658671</c:v>
                </c:pt>
              </c:numCache>
            </c:numRef>
          </c:val>
          <c:extLst>
            <c:ext xmlns:c16="http://schemas.microsoft.com/office/drawing/2014/chart" uri="{C3380CC4-5D6E-409C-BE32-E72D297353CC}">
              <c16:uniqueId val="{00000001-B7DE-482D-A2A6-1A25C00D69D3}"/>
            </c:ext>
          </c:extLst>
        </c:ser>
        <c:ser>
          <c:idx val="2"/>
          <c:order val="2"/>
          <c:tx>
            <c:strRef>
              <c:f>'8. Ethnicity projections'!$E$5</c:f>
              <c:strCache>
                <c:ptCount val="1"/>
                <c:pt idx="0">
                  <c:v>Asian</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projections'!$J$24:$J$29</c:f>
              <c:numCache>
                <c:formatCode>#,##0.0\ </c:formatCode>
                <c:ptCount val="6"/>
                <c:pt idx="0">
                  <c:v>12.185677945116048</c:v>
                </c:pt>
                <c:pt idx="1">
                  <c:v>15.417506064219053</c:v>
                </c:pt>
                <c:pt idx="2">
                  <c:v>17.57498206634483</c:v>
                </c:pt>
                <c:pt idx="3">
                  <c:v>19.184741265747629</c:v>
                </c:pt>
                <c:pt idx="4">
                  <c:v>20.655942806076855</c:v>
                </c:pt>
                <c:pt idx="5">
                  <c:v>22.049291136607856</c:v>
                </c:pt>
              </c:numCache>
            </c:numRef>
          </c:val>
          <c:extLst>
            <c:ext xmlns:c16="http://schemas.microsoft.com/office/drawing/2014/chart" uri="{C3380CC4-5D6E-409C-BE32-E72D297353CC}">
              <c16:uniqueId val="{00000002-B7DE-482D-A2A6-1A25C00D69D3}"/>
            </c:ext>
          </c:extLst>
        </c:ser>
        <c:ser>
          <c:idx val="3"/>
          <c:order val="3"/>
          <c:tx>
            <c:strRef>
              <c:f>'8. Ethnicity projections'!$F$5</c:f>
              <c:strCache>
                <c:ptCount val="1"/>
                <c:pt idx="0">
                  <c:v>Pacific</c:v>
                </c:pt>
              </c:strCache>
            </c:strRef>
          </c:tx>
          <c:cat>
            <c:strRef>
              <c:f>'8. Ethnicity projections'!$B$6:$B$11</c:f>
              <c:strCache>
                <c:ptCount val="6"/>
                <c:pt idx="0">
                  <c:v>2013(base)</c:v>
                </c:pt>
                <c:pt idx="1">
                  <c:v>2018</c:v>
                </c:pt>
                <c:pt idx="2">
                  <c:v>2023</c:v>
                </c:pt>
                <c:pt idx="3">
                  <c:v>2028</c:v>
                </c:pt>
                <c:pt idx="4">
                  <c:v>2033</c:v>
                </c:pt>
                <c:pt idx="5">
                  <c:v>2038</c:v>
                </c:pt>
              </c:strCache>
            </c:strRef>
          </c:cat>
          <c:val>
            <c:numRef>
              <c:f>'8. Ethnicity projections'!$K$24:$K$29</c:f>
              <c:numCache>
                <c:formatCode>#,##0.0\ </c:formatCode>
                <c:ptCount val="6"/>
                <c:pt idx="0">
                  <c:v>7.7530897548456812</c:v>
                </c:pt>
                <c:pt idx="1">
                  <c:v>8.0150474859186769</c:v>
                </c:pt>
                <c:pt idx="2">
                  <c:v>8.462746466585239</c:v>
                </c:pt>
                <c:pt idx="3">
                  <c:v>8.9967901738501226</c:v>
                </c:pt>
                <c:pt idx="4">
                  <c:v>9.5853440571939235</c:v>
                </c:pt>
                <c:pt idx="5">
                  <c:v>10.227390897431453</c:v>
                </c:pt>
              </c:numCache>
            </c:numRef>
          </c:val>
          <c:extLst>
            <c:ext xmlns:c16="http://schemas.microsoft.com/office/drawing/2014/chart" uri="{C3380CC4-5D6E-409C-BE32-E72D297353CC}">
              <c16:uniqueId val="{00000003-B7DE-482D-A2A6-1A25C00D69D3}"/>
            </c:ext>
          </c:extLst>
        </c:ser>
        <c:dLbls>
          <c:showLegendKey val="0"/>
          <c:showVal val="0"/>
          <c:showCatName val="0"/>
          <c:showSerName val="0"/>
          <c:showPercent val="0"/>
          <c:showBubbleSize val="0"/>
        </c:dLbls>
        <c:axId val="1448822624"/>
        <c:axId val="1448823168"/>
      </c:areaChart>
      <c:catAx>
        <c:axId val="144882262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48823168"/>
        <c:crosses val="autoZero"/>
        <c:auto val="1"/>
        <c:lblAlgn val="ctr"/>
        <c:lblOffset val="100"/>
        <c:noMultiLvlLbl val="0"/>
      </c:catAx>
      <c:valAx>
        <c:axId val="1448823168"/>
        <c:scaling>
          <c:orientation val="minMax"/>
          <c:max val="140"/>
        </c:scaling>
        <c:delete val="0"/>
        <c:axPos val="l"/>
        <c:majorGridlines/>
        <c:title>
          <c:tx>
            <c:rich>
              <a:bodyPr/>
              <a:lstStyle/>
              <a:p>
                <a:pPr>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title>
        <c:numFmt formatCode="#,##0.0\ " sourceLinked="1"/>
        <c:majorTickMark val="out"/>
        <c:minorTickMark val="none"/>
        <c:tickLblPos val="nextTo"/>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crossAx val="1448822624"/>
        <c:crosses val="autoZero"/>
        <c:crossBetween val="midCat"/>
      </c:valAx>
    </c:plotArea>
    <c:legend>
      <c:legendPos val="b"/>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Christchurch city,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TA'!$C$27,'3. Ethnicity by TA'!$G$27,'3. Ethnicity by TA'!$K$27,'3. Ethnicity by TA'!$O$27,'3. Ethnicity by TA'!$S$27,'3. Ethnicity by TA'!$W$27)</c:f>
              <c:numCache>
                <c:formatCode>0.00%</c:formatCode>
                <c:ptCount val="6"/>
                <c:pt idx="0">
                  <c:v>0.75384329283411855</c:v>
                </c:pt>
                <c:pt idx="1">
                  <c:v>7.593602777089016E-2</c:v>
                </c:pt>
                <c:pt idx="2">
                  <c:v>2.7939144911621975E-2</c:v>
                </c:pt>
                <c:pt idx="3">
                  <c:v>7.8610392830576317E-2</c:v>
                </c:pt>
                <c:pt idx="4">
                  <c:v>8.4393043108639439E-3</c:v>
                </c:pt>
                <c:pt idx="5">
                  <c:v>0.12925507420920265</c:v>
                </c:pt>
              </c:numCache>
            </c:numRef>
          </c:val>
          <c:extLst>
            <c:ext xmlns:c16="http://schemas.microsoft.com/office/drawing/2014/chart" uri="{C3380CC4-5D6E-409C-BE32-E72D297353CC}">
              <c16:uniqueId val="{00000000-81DB-4B01-B2A1-2C6CC3695A13}"/>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TA'!$D$27,'3. Ethnicity by TA'!$H$27,'3. Ethnicity by TA'!$L$27,'3. Ethnicity by TA'!$P$27,'3. Ethnicity by TA'!$T$27,'3. Ethnicity by TA'!$X$27)</c:f>
              <c:numCache>
                <c:formatCode>0.00%</c:formatCode>
                <c:ptCount val="6"/>
                <c:pt idx="0">
                  <c:v>0.83906828522482357</c:v>
                </c:pt>
                <c:pt idx="1">
                  <c:v>8.524140217731685E-2</c:v>
                </c:pt>
                <c:pt idx="2">
                  <c:v>3.1020317939838268E-2</c:v>
                </c:pt>
                <c:pt idx="3">
                  <c:v>9.429513511522096E-2</c:v>
                </c:pt>
                <c:pt idx="4">
                  <c:v>1.0389227623556284E-2</c:v>
                </c:pt>
                <c:pt idx="5">
                  <c:v>1.9267964706099067E-2</c:v>
                </c:pt>
              </c:numCache>
            </c:numRef>
          </c:val>
          <c:extLst>
            <c:ext xmlns:c16="http://schemas.microsoft.com/office/drawing/2014/chart" uri="{C3380CC4-5D6E-409C-BE32-E72D297353CC}">
              <c16:uniqueId val="{00000001-81DB-4B01-B2A1-2C6CC3695A13}"/>
            </c:ext>
          </c:extLst>
        </c:ser>
        <c:ser>
          <c:idx val="2"/>
          <c:order val="2"/>
          <c:tx>
            <c:v>Census 2018</c:v>
          </c:tx>
          <c:invertIfNegative val="0"/>
          <c:val>
            <c:numRef>
              <c:f>('3. Ethnicity by TA'!$E$27,'3. Ethnicity by TA'!$I$27,'3. Ethnicity by TA'!$M$27,'3. Ethnicity by TA'!$Q$27,'3. Ethnicity by TA'!$U$27,'3. Ethnicity by TA'!$Y$27)</c:f>
              <c:numCache>
                <c:formatCode>0.00%</c:formatCode>
                <c:ptCount val="6"/>
                <c:pt idx="0">
                  <c:v>0.77859709598217919</c:v>
                </c:pt>
                <c:pt idx="1">
                  <c:v>9.9299198387018103E-2</c:v>
                </c:pt>
                <c:pt idx="2">
                  <c:v>3.8422139477406872E-2</c:v>
                </c:pt>
                <c:pt idx="3">
                  <c:v>0.14900570722427278</c:v>
                </c:pt>
                <c:pt idx="4">
                  <c:v>1.5121705338124583E-2</c:v>
                </c:pt>
                <c:pt idx="5">
                  <c:v>1.3568885058779533E-2</c:v>
                </c:pt>
              </c:numCache>
            </c:numRef>
          </c:val>
          <c:extLst>
            <c:ext xmlns:c16="http://schemas.microsoft.com/office/drawing/2014/chart" uri="{C3380CC4-5D6E-409C-BE32-E72D297353CC}">
              <c16:uniqueId val="{00000000-9F84-4E7D-B116-CFBC1119B34E}"/>
            </c:ext>
          </c:extLst>
        </c:ser>
        <c:dLbls>
          <c:showLegendKey val="0"/>
          <c:showVal val="0"/>
          <c:showCatName val="0"/>
          <c:showSerName val="0"/>
          <c:showPercent val="0"/>
          <c:showBubbleSize val="0"/>
        </c:dLbls>
        <c:gapWidth val="150"/>
        <c:axId val="1411470352"/>
        <c:axId val="1411475792"/>
      </c:barChart>
      <c:catAx>
        <c:axId val="141147035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75792"/>
        <c:crosses val="autoZero"/>
        <c:auto val="1"/>
        <c:lblAlgn val="ctr"/>
        <c:lblOffset val="100"/>
        <c:noMultiLvlLbl val="0"/>
      </c:catAx>
      <c:valAx>
        <c:axId val="1411475792"/>
        <c:scaling>
          <c:orientation val="minMax"/>
          <c:max val="1"/>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70352"/>
        <c:crosses val="autoZero"/>
        <c:crossBetween val="between"/>
      </c:valAx>
    </c:plotArea>
    <c:legend>
      <c:legendPos val="l"/>
      <c:layout>
        <c:manualLayout>
          <c:xMode val="edge"/>
          <c:yMode val="edge"/>
          <c:x val="0.81138888888888894"/>
          <c:y val="0.32753030303030295"/>
          <c:w val="0.133429012345679"/>
          <c:h val="0.15620914360628768"/>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Waimakariri,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projections'!$H$63:$H$68</c:f>
              <c:numCache>
                <c:formatCode>#,##0.0\ </c:formatCode>
                <c:ptCount val="6"/>
                <c:pt idx="0">
                  <c:v>95.219885277246647</c:v>
                </c:pt>
                <c:pt idx="1">
                  <c:v>94.252873563218387</c:v>
                </c:pt>
                <c:pt idx="2">
                  <c:v>92.814371257485035</c:v>
                </c:pt>
                <c:pt idx="3">
                  <c:v>92.307692307692307</c:v>
                </c:pt>
                <c:pt idx="4">
                  <c:v>92.21635883905013</c:v>
                </c:pt>
                <c:pt idx="5">
                  <c:v>92.211055276381913</c:v>
                </c:pt>
              </c:numCache>
            </c:numRef>
          </c:val>
          <c:extLst>
            <c:ext xmlns:c16="http://schemas.microsoft.com/office/drawing/2014/chart" uri="{C3380CC4-5D6E-409C-BE32-E72D297353CC}">
              <c16:uniqueId val="{00000000-F1A7-47E1-9A0A-499F8B2CF96A}"/>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projections'!$I$63:$I$68</c:f>
              <c:numCache>
                <c:formatCode>#,##0.0\ </c:formatCode>
                <c:ptCount val="6"/>
                <c:pt idx="0">
                  <c:v>7.8011472275334617</c:v>
                </c:pt>
                <c:pt idx="1">
                  <c:v>8.0131362889983588</c:v>
                </c:pt>
                <c:pt idx="2">
                  <c:v>8.3532934131736525</c:v>
                </c:pt>
                <c:pt idx="3">
                  <c:v>8.825174825174825</c:v>
                </c:pt>
                <c:pt idx="4">
                  <c:v>9.366754617414248</c:v>
                </c:pt>
                <c:pt idx="5">
                  <c:v>10.012562814070352</c:v>
                </c:pt>
              </c:numCache>
            </c:numRef>
          </c:val>
          <c:extLst>
            <c:ext xmlns:c16="http://schemas.microsoft.com/office/drawing/2014/chart" uri="{C3380CC4-5D6E-409C-BE32-E72D297353CC}">
              <c16:uniqueId val="{00000001-F1A7-47E1-9A0A-499F8B2CF96A}"/>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projections'!$J$63:$J$68</c:f>
              <c:numCache>
                <c:formatCode>#,##0.0\ </c:formatCode>
                <c:ptCount val="6"/>
                <c:pt idx="0">
                  <c:v>1.8929254302103251</c:v>
                </c:pt>
                <c:pt idx="1">
                  <c:v>2.5615763546798029</c:v>
                </c:pt>
                <c:pt idx="2">
                  <c:v>3.158682634730539</c:v>
                </c:pt>
                <c:pt idx="3">
                  <c:v>3.4685314685314688</c:v>
                </c:pt>
                <c:pt idx="4">
                  <c:v>3.7598944591029024</c:v>
                </c:pt>
                <c:pt idx="5">
                  <c:v>4.032663316582914</c:v>
                </c:pt>
              </c:numCache>
            </c:numRef>
          </c:val>
          <c:extLst>
            <c:ext xmlns:c16="http://schemas.microsoft.com/office/drawing/2014/chart" uri="{C3380CC4-5D6E-409C-BE32-E72D297353CC}">
              <c16:uniqueId val="{00000002-F1A7-47E1-9A0A-499F8B2CF96A}"/>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projections'!$K$63:$K$68</c:f>
              <c:numCache>
                <c:formatCode>#,##0.0\ </c:formatCode>
                <c:ptCount val="6"/>
                <c:pt idx="0">
                  <c:v>0.87954110898661575</c:v>
                </c:pt>
                <c:pt idx="1">
                  <c:v>1.0673234811165846</c:v>
                </c:pt>
                <c:pt idx="2">
                  <c:v>1.2874251497005988</c:v>
                </c:pt>
                <c:pt idx="3">
                  <c:v>1.5384615384615385</c:v>
                </c:pt>
                <c:pt idx="4">
                  <c:v>1.7941952506596308</c:v>
                </c:pt>
                <c:pt idx="5">
                  <c:v>2.0728643216080402</c:v>
                </c:pt>
              </c:numCache>
            </c:numRef>
          </c:val>
          <c:extLst>
            <c:ext xmlns:c16="http://schemas.microsoft.com/office/drawing/2014/chart" uri="{C3380CC4-5D6E-409C-BE32-E72D297353CC}">
              <c16:uniqueId val="{00000003-F1A7-47E1-9A0A-499F8B2CF96A}"/>
            </c:ext>
          </c:extLst>
        </c:ser>
        <c:dLbls>
          <c:showLegendKey val="0"/>
          <c:showVal val="0"/>
          <c:showCatName val="0"/>
          <c:showSerName val="0"/>
          <c:showPercent val="0"/>
          <c:showBubbleSize val="0"/>
        </c:dLbls>
        <c:axId val="1450441504"/>
        <c:axId val="1450440960"/>
      </c:areaChart>
      <c:catAx>
        <c:axId val="1450441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0960"/>
        <c:crosses val="autoZero"/>
        <c:auto val="1"/>
        <c:lblAlgn val="ctr"/>
        <c:lblOffset val="100"/>
        <c:noMultiLvlLbl val="0"/>
      </c:catAx>
      <c:valAx>
        <c:axId val="1450440960"/>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15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Christchurch,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projections'!$H$72:$H$77</c:f>
              <c:numCache>
                <c:formatCode>#,##0.0\ </c:formatCode>
                <c:ptCount val="6"/>
                <c:pt idx="0">
                  <c:v>84.777123633305294</c:v>
                </c:pt>
                <c:pt idx="1">
                  <c:v>81.844008264462815</c:v>
                </c:pt>
                <c:pt idx="2">
                  <c:v>79.770058708414865</c:v>
                </c:pt>
                <c:pt idx="3">
                  <c:v>78.480415290231235</c:v>
                </c:pt>
                <c:pt idx="4">
                  <c:v>77.21142857142857</c:v>
                </c:pt>
                <c:pt idx="5">
                  <c:v>75.97417056334892</c:v>
                </c:pt>
              </c:numCache>
            </c:numRef>
          </c:val>
          <c:extLst>
            <c:ext xmlns:c16="http://schemas.microsoft.com/office/drawing/2014/chart" uri="{C3380CC4-5D6E-409C-BE32-E72D297353CC}">
              <c16:uniqueId val="{00000000-93FC-46B0-B2A7-A480CAFBA219}"/>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projections'!$I$72:$I$77</c:f>
              <c:numCache>
                <c:formatCode>#,##0.0\ </c:formatCode>
                <c:ptCount val="6"/>
                <c:pt idx="0">
                  <c:v>8.9150546677880573</c:v>
                </c:pt>
                <c:pt idx="1">
                  <c:v>9.375</c:v>
                </c:pt>
                <c:pt idx="2">
                  <c:v>9.9804305283757326</c:v>
                </c:pt>
                <c:pt idx="3">
                  <c:v>10.689004247286455</c:v>
                </c:pt>
                <c:pt idx="4">
                  <c:v>11.45142857142857</c:v>
                </c:pt>
                <c:pt idx="5">
                  <c:v>12.291249164996659</c:v>
                </c:pt>
              </c:numCache>
            </c:numRef>
          </c:val>
          <c:extLst>
            <c:ext xmlns:c16="http://schemas.microsoft.com/office/drawing/2014/chart" uri="{C3380CC4-5D6E-409C-BE32-E72D297353CC}">
              <c16:uniqueId val="{00000001-93FC-46B0-B2A7-A480CAFBA219}"/>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projections'!$J$72:$J$77</c:f>
              <c:numCache>
                <c:formatCode>#,##0.0\ </c:formatCode>
                <c:ptCount val="6"/>
                <c:pt idx="0">
                  <c:v>10.036445192038128</c:v>
                </c:pt>
                <c:pt idx="1">
                  <c:v>13.171487603305785</c:v>
                </c:pt>
                <c:pt idx="2">
                  <c:v>15.33757338551859</c:v>
                </c:pt>
                <c:pt idx="3">
                  <c:v>16.588013213780084</c:v>
                </c:pt>
                <c:pt idx="4">
                  <c:v>17.737142857142857</c:v>
                </c:pt>
                <c:pt idx="5">
                  <c:v>18.90447561790247</c:v>
                </c:pt>
              </c:numCache>
            </c:numRef>
          </c:val>
          <c:extLst>
            <c:ext xmlns:c16="http://schemas.microsoft.com/office/drawing/2014/chart" uri="{C3380CC4-5D6E-409C-BE32-E72D297353CC}">
              <c16:uniqueId val="{00000002-93FC-46B0-B2A7-A480CAFBA219}"/>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projections'!$K$72:$K$77</c:f>
              <c:numCache>
                <c:formatCode>#,##0.0\ </c:formatCode>
                <c:ptCount val="6"/>
                <c:pt idx="0">
                  <c:v>3.280067283431455</c:v>
                </c:pt>
                <c:pt idx="1">
                  <c:v>3.4994834710743801</c:v>
                </c:pt>
                <c:pt idx="2">
                  <c:v>3.7915851272015653</c:v>
                </c:pt>
                <c:pt idx="3">
                  <c:v>4.1293062765455408</c:v>
                </c:pt>
                <c:pt idx="4">
                  <c:v>4.4914285714285711</c:v>
                </c:pt>
                <c:pt idx="5">
                  <c:v>4.8986862614117124</c:v>
                </c:pt>
              </c:numCache>
            </c:numRef>
          </c:val>
          <c:extLst>
            <c:ext xmlns:c16="http://schemas.microsoft.com/office/drawing/2014/chart" uri="{C3380CC4-5D6E-409C-BE32-E72D297353CC}">
              <c16:uniqueId val="{00000003-93FC-46B0-B2A7-A480CAFBA219}"/>
            </c:ext>
          </c:extLst>
        </c:ser>
        <c:dLbls>
          <c:showLegendKey val="0"/>
          <c:showVal val="0"/>
          <c:showCatName val="0"/>
          <c:showSerName val="0"/>
          <c:showPercent val="0"/>
          <c:showBubbleSize val="0"/>
        </c:dLbls>
        <c:axId val="1450448032"/>
        <c:axId val="1450442048"/>
      </c:areaChart>
      <c:catAx>
        <c:axId val="1450448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2048"/>
        <c:crosses val="autoZero"/>
        <c:auto val="1"/>
        <c:lblAlgn val="ctr"/>
        <c:lblOffset val="100"/>
        <c:noMultiLvlLbl val="0"/>
      </c:catAx>
      <c:valAx>
        <c:axId val="1450442048"/>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80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Selwyn,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projections'!$H$81:$H$86</c:f>
              <c:numCache>
                <c:formatCode>#,##0.0\ </c:formatCode>
                <c:ptCount val="6"/>
                <c:pt idx="0">
                  <c:v>93.576017130620983</c:v>
                </c:pt>
                <c:pt idx="1">
                  <c:v>91.276252019386106</c:v>
                </c:pt>
                <c:pt idx="2">
                  <c:v>89.429763560500703</c:v>
                </c:pt>
                <c:pt idx="3">
                  <c:v>87.878787878787875</c:v>
                </c:pt>
                <c:pt idx="4">
                  <c:v>87.122969837587007</c:v>
                </c:pt>
                <c:pt idx="5">
                  <c:v>86.867599569429501</c:v>
                </c:pt>
              </c:numCache>
            </c:numRef>
          </c:val>
          <c:extLst>
            <c:ext xmlns:c16="http://schemas.microsoft.com/office/drawing/2014/chart" uri="{C3380CC4-5D6E-409C-BE32-E72D297353CC}">
              <c16:uniqueId val="{00000000-E294-4A3A-A901-1DFCDDE031AF}"/>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projections'!$I$81:$I$86</c:f>
              <c:numCache>
                <c:formatCode>#,##0.0\ </c:formatCode>
                <c:ptCount val="6"/>
                <c:pt idx="0">
                  <c:v>7.4089935760171315</c:v>
                </c:pt>
                <c:pt idx="1">
                  <c:v>7.479806138933764</c:v>
                </c:pt>
                <c:pt idx="2">
                  <c:v>7.7607788595271208</c:v>
                </c:pt>
                <c:pt idx="3">
                  <c:v>8.2828282828282838</c:v>
                </c:pt>
                <c:pt idx="4">
                  <c:v>8.8399071925754065</c:v>
                </c:pt>
                <c:pt idx="5">
                  <c:v>9.4294940796555444</c:v>
                </c:pt>
              </c:numCache>
            </c:numRef>
          </c:val>
          <c:extLst>
            <c:ext xmlns:c16="http://schemas.microsoft.com/office/drawing/2014/chart" uri="{C3380CC4-5D6E-409C-BE32-E72D297353CC}">
              <c16:uniqueId val="{00000001-E294-4A3A-A901-1DFCDDE031AF}"/>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projections'!$J$81:$J$86</c:f>
              <c:numCache>
                <c:formatCode>#,##0.0\ </c:formatCode>
                <c:ptCount val="6"/>
                <c:pt idx="0">
                  <c:v>3.4047109207708779</c:v>
                </c:pt>
                <c:pt idx="1">
                  <c:v>5.0403877221324711</c:v>
                </c:pt>
                <c:pt idx="2">
                  <c:v>6.2030598052851182</c:v>
                </c:pt>
                <c:pt idx="3">
                  <c:v>7.1464646464646471</c:v>
                </c:pt>
                <c:pt idx="4">
                  <c:v>7.9698375870069604</c:v>
                </c:pt>
                <c:pt idx="5">
                  <c:v>8.7190527448869748</c:v>
                </c:pt>
              </c:numCache>
            </c:numRef>
          </c:val>
          <c:extLst>
            <c:ext xmlns:c16="http://schemas.microsoft.com/office/drawing/2014/chart" uri="{C3380CC4-5D6E-409C-BE32-E72D297353CC}">
              <c16:uniqueId val="{00000002-E294-4A3A-A901-1DFCDDE031AF}"/>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projections'!$K$81:$K$86</c:f>
              <c:numCache>
                <c:formatCode>#,##0.0\ </c:formatCode>
                <c:ptCount val="6"/>
                <c:pt idx="0">
                  <c:v>1.2633832976445396</c:v>
                </c:pt>
                <c:pt idx="1">
                  <c:v>1.308562197092084</c:v>
                </c:pt>
                <c:pt idx="2">
                  <c:v>1.4603616133518775</c:v>
                </c:pt>
                <c:pt idx="3">
                  <c:v>1.6414141414141417</c:v>
                </c:pt>
                <c:pt idx="4">
                  <c:v>1.8213457076566124</c:v>
                </c:pt>
                <c:pt idx="5">
                  <c:v>2.0021528525296017</c:v>
                </c:pt>
              </c:numCache>
            </c:numRef>
          </c:val>
          <c:extLst>
            <c:ext xmlns:c16="http://schemas.microsoft.com/office/drawing/2014/chart" uri="{C3380CC4-5D6E-409C-BE32-E72D297353CC}">
              <c16:uniqueId val="{00000003-E294-4A3A-A901-1DFCDDE031AF}"/>
            </c:ext>
          </c:extLst>
        </c:ser>
        <c:dLbls>
          <c:showLegendKey val="0"/>
          <c:showVal val="0"/>
          <c:showCatName val="0"/>
          <c:showSerName val="0"/>
          <c:showPercent val="0"/>
          <c:showBubbleSize val="0"/>
        </c:dLbls>
        <c:axId val="1450449120"/>
        <c:axId val="1450451840"/>
      </c:areaChart>
      <c:catAx>
        <c:axId val="145044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1840"/>
        <c:crosses val="autoZero"/>
        <c:auto val="1"/>
        <c:lblAlgn val="ctr"/>
        <c:lblOffset val="100"/>
        <c:noMultiLvlLbl val="0"/>
      </c:catAx>
      <c:valAx>
        <c:axId val="1450451840"/>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91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Ashburton,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projections'!$H$90:$H$95</c:f>
              <c:numCache>
                <c:formatCode>#,##0.0\ </c:formatCode>
                <c:ptCount val="6"/>
                <c:pt idx="0">
                  <c:v>89.164086687306494</c:v>
                </c:pt>
                <c:pt idx="1">
                  <c:v>86.455331412103746</c:v>
                </c:pt>
                <c:pt idx="2">
                  <c:v>85.123966942148769</c:v>
                </c:pt>
                <c:pt idx="3">
                  <c:v>84.126984126984127</c:v>
                </c:pt>
                <c:pt idx="4">
                  <c:v>83.418367346938766</c:v>
                </c:pt>
                <c:pt idx="5">
                  <c:v>82.46913580246914</c:v>
                </c:pt>
              </c:numCache>
            </c:numRef>
          </c:val>
          <c:extLst>
            <c:ext xmlns:c16="http://schemas.microsoft.com/office/drawing/2014/chart" uri="{C3380CC4-5D6E-409C-BE32-E72D297353CC}">
              <c16:uniqueId val="{00000000-C306-4E24-BF02-A9CD140F5C75}"/>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projections'!$I$90:$I$95</c:f>
              <c:numCache>
                <c:formatCode>#,##0.0\ </c:formatCode>
                <c:ptCount val="6"/>
                <c:pt idx="0">
                  <c:v>7.7089783281733739</c:v>
                </c:pt>
                <c:pt idx="1">
                  <c:v>8.9913544668587893</c:v>
                </c:pt>
                <c:pt idx="2">
                  <c:v>9.9449035812672175</c:v>
                </c:pt>
                <c:pt idx="3">
                  <c:v>10.82010582010582</c:v>
                </c:pt>
                <c:pt idx="4">
                  <c:v>11.785714285714285</c:v>
                </c:pt>
                <c:pt idx="5">
                  <c:v>12.888888888888889</c:v>
                </c:pt>
              </c:numCache>
            </c:numRef>
          </c:val>
          <c:extLst>
            <c:ext xmlns:c16="http://schemas.microsoft.com/office/drawing/2014/chart" uri="{C3380CC4-5D6E-409C-BE32-E72D297353CC}">
              <c16:uniqueId val="{00000001-C306-4E24-BF02-A9CD140F5C75}"/>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projections'!$J$90:$J$95</c:f>
              <c:numCache>
                <c:formatCode>#,##0.0\ </c:formatCode>
                <c:ptCount val="6"/>
                <c:pt idx="0">
                  <c:v>4.3343653250773997</c:v>
                </c:pt>
                <c:pt idx="1">
                  <c:v>5.7636887608069163</c:v>
                </c:pt>
                <c:pt idx="2">
                  <c:v>6.5013774104683186</c:v>
                </c:pt>
                <c:pt idx="3">
                  <c:v>7.0899470899470893</c:v>
                </c:pt>
                <c:pt idx="4">
                  <c:v>7.6785714285714288</c:v>
                </c:pt>
                <c:pt idx="5">
                  <c:v>8.2469135802469129</c:v>
                </c:pt>
              </c:numCache>
            </c:numRef>
          </c:val>
          <c:extLst>
            <c:ext xmlns:c16="http://schemas.microsoft.com/office/drawing/2014/chart" uri="{C3380CC4-5D6E-409C-BE32-E72D297353CC}">
              <c16:uniqueId val="{00000002-C306-4E24-BF02-A9CD140F5C75}"/>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projections'!$K$90:$K$95</c:f>
              <c:numCache>
                <c:formatCode>#,##0.0\ </c:formatCode>
                <c:ptCount val="6"/>
                <c:pt idx="0">
                  <c:v>3.5913312693498449</c:v>
                </c:pt>
                <c:pt idx="1">
                  <c:v>4.3227665706051877</c:v>
                </c:pt>
                <c:pt idx="2">
                  <c:v>5.0137741046831952</c:v>
                </c:pt>
                <c:pt idx="3">
                  <c:v>5.6084656084656084</c:v>
                </c:pt>
                <c:pt idx="4">
                  <c:v>6.2755102040816331</c:v>
                </c:pt>
                <c:pt idx="5">
                  <c:v>7.0617283950617278</c:v>
                </c:pt>
              </c:numCache>
            </c:numRef>
          </c:val>
          <c:extLst>
            <c:ext xmlns:c16="http://schemas.microsoft.com/office/drawing/2014/chart" uri="{C3380CC4-5D6E-409C-BE32-E72D297353CC}">
              <c16:uniqueId val="{00000003-C306-4E24-BF02-A9CD140F5C75}"/>
            </c:ext>
          </c:extLst>
        </c:ser>
        <c:dLbls>
          <c:showLegendKey val="0"/>
          <c:showVal val="0"/>
          <c:showCatName val="0"/>
          <c:showSerName val="0"/>
          <c:showPercent val="0"/>
          <c:showBubbleSize val="0"/>
        </c:dLbls>
        <c:axId val="1450451296"/>
        <c:axId val="1450455104"/>
      </c:areaChart>
      <c:catAx>
        <c:axId val="1450451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5104"/>
        <c:crosses val="autoZero"/>
        <c:auto val="1"/>
        <c:lblAlgn val="ctr"/>
        <c:lblOffset val="100"/>
        <c:noMultiLvlLbl val="0"/>
      </c:catAx>
      <c:valAx>
        <c:axId val="1450455104"/>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1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Timaru,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projections'!$H$99:$H$104</c:f>
              <c:numCache>
                <c:formatCode>#,##0.0\ </c:formatCode>
                <c:ptCount val="6"/>
                <c:pt idx="0">
                  <c:v>94.052863436123346</c:v>
                </c:pt>
                <c:pt idx="1">
                  <c:v>93.037974683544306</c:v>
                </c:pt>
                <c:pt idx="2">
                  <c:v>92.371134020618555</c:v>
                </c:pt>
                <c:pt idx="3">
                  <c:v>92.10526315789474</c:v>
                </c:pt>
                <c:pt idx="4">
                  <c:v>91.8</c:v>
                </c:pt>
                <c:pt idx="5">
                  <c:v>91.434262948207163</c:v>
                </c:pt>
              </c:numCache>
            </c:numRef>
          </c:val>
          <c:extLst>
            <c:ext xmlns:c16="http://schemas.microsoft.com/office/drawing/2014/chart" uri="{C3380CC4-5D6E-409C-BE32-E72D297353CC}">
              <c16:uniqueId val="{00000000-46FA-43A1-8D22-E9C5E492CE58}"/>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projections'!$I$99:$I$104</c:f>
              <c:numCache>
                <c:formatCode>#,##0.0\ </c:formatCode>
                <c:ptCount val="6"/>
                <c:pt idx="0">
                  <c:v>7.819383259911894</c:v>
                </c:pt>
                <c:pt idx="1">
                  <c:v>8.7130801687763721</c:v>
                </c:pt>
                <c:pt idx="2">
                  <c:v>9.711340206185568</c:v>
                </c:pt>
                <c:pt idx="3">
                  <c:v>10.809716599190283</c:v>
                </c:pt>
                <c:pt idx="4">
                  <c:v>12.06</c:v>
                </c:pt>
                <c:pt idx="5">
                  <c:v>13.545816733067728</c:v>
                </c:pt>
              </c:numCache>
            </c:numRef>
          </c:val>
          <c:extLst>
            <c:ext xmlns:c16="http://schemas.microsoft.com/office/drawing/2014/chart" uri="{C3380CC4-5D6E-409C-BE32-E72D297353CC}">
              <c16:uniqueId val="{00000001-46FA-43A1-8D22-E9C5E492CE58}"/>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projections'!$J$99:$J$104</c:f>
              <c:numCache>
                <c:formatCode>#,##0.0\ </c:formatCode>
                <c:ptCount val="6"/>
                <c:pt idx="0">
                  <c:v>2.643171806167401</c:v>
                </c:pt>
                <c:pt idx="1">
                  <c:v>3.79746835443038</c:v>
                </c:pt>
                <c:pt idx="2">
                  <c:v>4.9072164948453612</c:v>
                </c:pt>
                <c:pt idx="3">
                  <c:v>5.9919028340080969</c:v>
                </c:pt>
                <c:pt idx="4">
                  <c:v>7.1</c:v>
                </c:pt>
                <c:pt idx="5">
                  <c:v>8.2470119521912348</c:v>
                </c:pt>
              </c:numCache>
            </c:numRef>
          </c:val>
          <c:extLst>
            <c:ext xmlns:c16="http://schemas.microsoft.com/office/drawing/2014/chart" uri="{C3380CC4-5D6E-409C-BE32-E72D297353CC}">
              <c16:uniqueId val="{00000002-46FA-43A1-8D22-E9C5E492CE58}"/>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projections'!$K$99:$K$104</c:f>
              <c:numCache>
                <c:formatCode>#,##0.0\ </c:formatCode>
                <c:ptCount val="6"/>
                <c:pt idx="0">
                  <c:v>1.2334801762114538</c:v>
                </c:pt>
                <c:pt idx="1">
                  <c:v>1.5189873417721518</c:v>
                </c:pt>
                <c:pt idx="2">
                  <c:v>1.8350515463917527</c:v>
                </c:pt>
                <c:pt idx="3">
                  <c:v>2.165991902834008</c:v>
                </c:pt>
                <c:pt idx="4">
                  <c:v>2.54</c:v>
                </c:pt>
                <c:pt idx="5">
                  <c:v>2.9880478087649402</c:v>
                </c:pt>
              </c:numCache>
            </c:numRef>
          </c:val>
          <c:extLst>
            <c:ext xmlns:c16="http://schemas.microsoft.com/office/drawing/2014/chart" uri="{C3380CC4-5D6E-409C-BE32-E72D297353CC}">
              <c16:uniqueId val="{00000003-46FA-43A1-8D22-E9C5E492CE58}"/>
            </c:ext>
          </c:extLst>
        </c:ser>
        <c:dLbls>
          <c:showLegendKey val="0"/>
          <c:showVal val="0"/>
          <c:showCatName val="0"/>
          <c:showSerName val="0"/>
          <c:showPercent val="0"/>
          <c:showBubbleSize val="0"/>
        </c:dLbls>
        <c:axId val="1450454560"/>
        <c:axId val="1450444224"/>
      </c:areaChart>
      <c:catAx>
        <c:axId val="1450454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4224"/>
        <c:crosses val="autoZero"/>
        <c:auto val="1"/>
        <c:lblAlgn val="ctr"/>
        <c:lblOffset val="100"/>
        <c:noMultiLvlLbl val="0"/>
      </c:catAx>
      <c:valAx>
        <c:axId val="1450444224"/>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45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Mackenzie,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projections'!$H$108:$H$113</c:f>
              <c:numCache>
                <c:formatCode>#,##0.0\ </c:formatCode>
                <c:ptCount val="6"/>
                <c:pt idx="0">
                  <c:v>92.558139534883722</c:v>
                </c:pt>
                <c:pt idx="1">
                  <c:v>90.17094017094017</c:v>
                </c:pt>
                <c:pt idx="2">
                  <c:v>88.308977035490614</c:v>
                </c:pt>
                <c:pt idx="3">
                  <c:v>86.270491803278688</c:v>
                </c:pt>
                <c:pt idx="4">
                  <c:v>84.78701825557809</c:v>
                </c:pt>
                <c:pt idx="5">
                  <c:v>82.931726907630519</c:v>
                </c:pt>
              </c:numCache>
            </c:numRef>
          </c:val>
          <c:extLst>
            <c:ext xmlns:c16="http://schemas.microsoft.com/office/drawing/2014/chart" uri="{C3380CC4-5D6E-409C-BE32-E72D297353CC}">
              <c16:uniqueId val="{00000000-5D23-4AEC-AE47-A88C5759393F}"/>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projections'!$I$108:$I$113</c:f>
              <c:numCache>
                <c:formatCode>#,##0.0\ </c:formatCode>
                <c:ptCount val="6"/>
                <c:pt idx="0">
                  <c:v>7.2093023255813957</c:v>
                </c:pt>
                <c:pt idx="1">
                  <c:v>8.1196581196581192</c:v>
                </c:pt>
                <c:pt idx="2">
                  <c:v>9.1858037578288094</c:v>
                </c:pt>
                <c:pt idx="3">
                  <c:v>10.245901639344263</c:v>
                </c:pt>
                <c:pt idx="4">
                  <c:v>11.561866125760648</c:v>
                </c:pt>
                <c:pt idx="5">
                  <c:v>12.851405622489958</c:v>
                </c:pt>
              </c:numCache>
            </c:numRef>
          </c:val>
          <c:extLst>
            <c:ext xmlns:c16="http://schemas.microsoft.com/office/drawing/2014/chart" uri="{C3380CC4-5D6E-409C-BE32-E72D297353CC}">
              <c16:uniqueId val="{00000001-5D23-4AEC-AE47-A88C5759393F}"/>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projections'!$J$108:$J$113</c:f>
              <c:numCache>
                <c:formatCode>#,##0.0\ </c:formatCode>
                <c:ptCount val="6"/>
                <c:pt idx="0">
                  <c:v>4.6511627906976747</c:v>
                </c:pt>
                <c:pt idx="1">
                  <c:v>5.7692307692307692</c:v>
                </c:pt>
                <c:pt idx="2">
                  <c:v>6.8893528183716075</c:v>
                </c:pt>
                <c:pt idx="3">
                  <c:v>7.581967213114754</c:v>
                </c:pt>
                <c:pt idx="4">
                  <c:v>8.5192697768762677</c:v>
                </c:pt>
                <c:pt idx="5">
                  <c:v>9.236947791164658</c:v>
                </c:pt>
              </c:numCache>
            </c:numRef>
          </c:val>
          <c:extLst>
            <c:ext xmlns:c16="http://schemas.microsoft.com/office/drawing/2014/chart" uri="{C3380CC4-5D6E-409C-BE32-E72D297353CC}">
              <c16:uniqueId val="{00000002-5D23-4AEC-AE47-A88C5759393F}"/>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projections'!$K$108:$K$113</c:f>
              <c:numCache>
                <c:formatCode>#,##0.0\ </c:formatCode>
                <c:ptCount val="6"/>
                <c:pt idx="0">
                  <c:v>1.3953488372093024</c:v>
                </c:pt>
                <c:pt idx="1">
                  <c:v>1.7094017094017095</c:v>
                </c:pt>
                <c:pt idx="2">
                  <c:v>2.2964509394572024</c:v>
                </c:pt>
                <c:pt idx="3">
                  <c:v>2.6639344262295079</c:v>
                </c:pt>
                <c:pt idx="4">
                  <c:v>3.0425963488843815</c:v>
                </c:pt>
                <c:pt idx="5">
                  <c:v>3.6144578313253009</c:v>
                </c:pt>
              </c:numCache>
            </c:numRef>
          </c:val>
          <c:extLst>
            <c:ext xmlns:c16="http://schemas.microsoft.com/office/drawing/2014/chart" uri="{C3380CC4-5D6E-409C-BE32-E72D297353CC}">
              <c16:uniqueId val="{00000003-5D23-4AEC-AE47-A88C5759393F}"/>
            </c:ext>
          </c:extLst>
        </c:ser>
        <c:dLbls>
          <c:showLegendKey val="0"/>
          <c:showVal val="0"/>
          <c:showCatName val="0"/>
          <c:showSerName val="0"/>
          <c:showPercent val="0"/>
          <c:showBubbleSize val="0"/>
        </c:dLbls>
        <c:axId val="1450444768"/>
        <c:axId val="1450445856"/>
      </c:areaChart>
      <c:catAx>
        <c:axId val="14504447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5856"/>
        <c:crosses val="autoZero"/>
        <c:auto val="1"/>
        <c:lblAlgn val="ctr"/>
        <c:lblOffset val="100"/>
        <c:noMultiLvlLbl val="0"/>
      </c:catAx>
      <c:valAx>
        <c:axId val="1450445856"/>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447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Waimate,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projections'!$H$117:$H$122</c:f>
              <c:numCache>
                <c:formatCode>#,##0.0\ </c:formatCode>
                <c:ptCount val="6"/>
                <c:pt idx="0">
                  <c:v>93.597951344430214</c:v>
                </c:pt>
                <c:pt idx="1">
                  <c:v>92.039800995024876</c:v>
                </c:pt>
                <c:pt idx="2">
                  <c:v>90.842490842490847</c:v>
                </c:pt>
                <c:pt idx="3">
                  <c:v>89.555822328931583</c:v>
                </c:pt>
                <c:pt idx="4">
                  <c:v>88.123515439429937</c:v>
                </c:pt>
                <c:pt idx="5">
                  <c:v>86.438679245283026</c:v>
                </c:pt>
              </c:numCache>
            </c:numRef>
          </c:val>
          <c:extLst>
            <c:ext xmlns:c16="http://schemas.microsoft.com/office/drawing/2014/chart" uri="{C3380CC4-5D6E-409C-BE32-E72D297353CC}">
              <c16:uniqueId val="{00000000-61F0-4EE0-AD9C-CD695D9EE10F}"/>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projections'!$I$117:$I$122</c:f>
              <c:numCache>
                <c:formatCode>#,##0.0\ </c:formatCode>
                <c:ptCount val="6"/>
                <c:pt idx="0">
                  <c:v>6.7861715749039693</c:v>
                </c:pt>
                <c:pt idx="1">
                  <c:v>8.0845771144278622</c:v>
                </c:pt>
                <c:pt idx="2">
                  <c:v>9.1575091575091569</c:v>
                </c:pt>
                <c:pt idx="3">
                  <c:v>10.324129651860744</c:v>
                </c:pt>
                <c:pt idx="4">
                  <c:v>11.75771971496437</c:v>
                </c:pt>
                <c:pt idx="5">
                  <c:v>13.443396226415095</c:v>
                </c:pt>
              </c:numCache>
            </c:numRef>
          </c:val>
          <c:extLst>
            <c:ext xmlns:c16="http://schemas.microsoft.com/office/drawing/2014/chart" uri="{C3380CC4-5D6E-409C-BE32-E72D297353CC}">
              <c16:uniqueId val="{00000001-61F0-4EE0-AD9C-CD695D9EE10F}"/>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projections'!$J$117:$J$122</c:f>
              <c:numCache>
                <c:formatCode>#,##0.0\ </c:formatCode>
                <c:ptCount val="6"/>
                <c:pt idx="0">
                  <c:v>3.0729833546734953</c:v>
                </c:pt>
                <c:pt idx="1">
                  <c:v>4.4776119402985071</c:v>
                </c:pt>
                <c:pt idx="2">
                  <c:v>5.3724053724053729</c:v>
                </c:pt>
                <c:pt idx="3">
                  <c:v>6.2424969987995196</c:v>
                </c:pt>
                <c:pt idx="4">
                  <c:v>7.1258907363420425</c:v>
                </c:pt>
                <c:pt idx="5">
                  <c:v>8.0188679245283012</c:v>
                </c:pt>
              </c:numCache>
            </c:numRef>
          </c:val>
          <c:extLst>
            <c:ext xmlns:c16="http://schemas.microsoft.com/office/drawing/2014/chart" uri="{C3380CC4-5D6E-409C-BE32-E72D297353CC}">
              <c16:uniqueId val="{00000002-61F0-4EE0-AD9C-CD695D9EE10F}"/>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projections'!$K$117:$K$122</c:f>
              <c:numCache>
                <c:formatCode>#,##0.0\ </c:formatCode>
                <c:ptCount val="6"/>
                <c:pt idx="0">
                  <c:v>0.6402048655569782</c:v>
                </c:pt>
                <c:pt idx="1">
                  <c:v>0.74626865671641784</c:v>
                </c:pt>
                <c:pt idx="2">
                  <c:v>0.85470085470085477</c:v>
                </c:pt>
                <c:pt idx="3">
                  <c:v>0.96038415366146457</c:v>
                </c:pt>
                <c:pt idx="4">
                  <c:v>1.0688836104513064</c:v>
                </c:pt>
                <c:pt idx="5">
                  <c:v>1.179245283018868</c:v>
                </c:pt>
              </c:numCache>
            </c:numRef>
          </c:val>
          <c:extLst>
            <c:ext xmlns:c16="http://schemas.microsoft.com/office/drawing/2014/chart" uri="{C3380CC4-5D6E-409C-BE32-E72D297353CC}">
              <c16:uniqueId val="{00000003-61F0-4EE0-AD9C-CD695D9EE10F}"/>
            </c:ext>
          </c:extLst>
        </c:ser>
        <c:dLbls>
          <c:showLegendKey val="0"/>
          <c:showVal val="0"/>
          <c:showCatName val="0"/>
          <c:showSerName val="0"/>
          <c:showPercent val="0"/>
          <c:showBubbleSize val="0"/>
        </c:dLbls>
        <c:axId val="1450450752"/>
        <c:axId val="1450452384"/>
      </c:areaChart>
      <c:catAx>
        <c:axId val="1450450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2384"/>
        <c:crosses val="autoZero"/>
        <c:auto val="1"/>
        <c:lblAlgn val="ctr"/>
        <c:lblOffset val="100"/>
        <c:noMultiLvlLbl val="0"/>
      </c:catAx>
      <c:valAx>
        <c:axId val="1450452384"/>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0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Ethnicity projection (Medium), Waitaki, 2013(base)–2038</a:t>
            </a:r>
          </a:p>
          <a:p>
            <a:pPr>
              <a:defRPr/>
            </a:pPr>
            <a:r>
              <a:rPr lang="en-NZ" sz="1200" b="1">
                <a:solidFill>
                  <a:srgbClr val="136B99"/>
                </a:solidFill>
                <a:latin typeface="Arial" panose="020B0604020202020204" pitchFamily="34" charset="0"/>
                <a:cs typeface="Arial" panose="020B0604020202020204" pitchFamily="34" charset="0"/>
              </a:rPr>
              <a:t>as per cent of total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'8. Ethnicity projections'!$C$44</c:f>
              <c:strCache>
                <c:ptCount val="1"/>
                <c:pt idx="0">
                  <c:v>European or Other</c:v>
                </c:pt>
              </c:strCache>
            </c:strRef>
          </c:tx>
          <c:spPr>
            <a:solidFill>
              <a:schemeClr val="accent1"/>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projections'!$H$126:$H$131</c:f>
              <c:numCache>
                <c:formatCode>#,##0.0\ </c:formatCode>
                <c:ptCount val="6"/>
                <c:pt idx="0">
                  <c:v>92.523364485981304</c:v>
                </c:pt>
                <c:pt idx="1">
                  <c:v>90.045248868778287</c:v>
                </c:pt>
                <c:pt idx="2">
                  <c:v>90.134529147982065</c:v>
                </c:pt>
                <c:pt idx="3">
                  <c:v>89.777777777777771</c:v>
                </c:pt>
                <c:pt idx="4">
                  <c:v>89.82300884955751</c:v>
                </c:pt>
                <c:pt idx="5">
                  <c:v>89.380530973451329</c:v>
                </c:pt>
              </c:numCache>
            </c:numRef>
          </c:val>
          <c:extLst>
            <c:ext xmlns:c16="http://schemas.microsoft.com/office/drawing/2014/chart" uri="{C3380CC4-5D6E-409C-BE32-E72D297353CC}">
              <c16:uniqueId val="{00000000-7A96-4F6D-9489-0AD7F01BC245}"/>
            </c:ext>
          </c:extLst>
        </c:ser>
        <c:ser>
          <c:idx val="1"/>
          <c:order val="1"/>
          <c:tx>
            <c:strRef>
              <c:f>'8. Ethnicity projections'!$D$44</c:f>
              <c:strCache>
                <c:ptCount val="1"/>
                <c:pt idx="0">
                  <c:v>Māori </c:v>
                </c:pt>
              </c:strCache>
            </c:strRef>
          </c:tx>
          <c:spPr>
            <a:solidFill>
              <a:schemeClr val="accent2"/>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projections'!$I$126:$I$131</c:f>
              <c:numCache>
                <c:formatCode>#,##0.0\ </c:formatCode>
                <c:ptCount val="6"/>
                <c:pt idx="0">
                  <c:v>6.9158878504672892</c:v>
                </c:pt>
                <c:pt idx="1">
                  <c:v>8.0542986425339365</c:v>
                </c:pt>
                <c:pt idx="2">
                  <c:v>9.3273542600896864</c:v>
                </c:pt>
                <c:pt idx="3">
                  <c:v>10.622222222222222</c:v>
                </c:pt>
                <c:pt idx="4">
                  <c:v>12.079646017699115</c:v>
                </c:pt>
                <c:pt idx="5">
                  <c:v>13.805309734513274</c:v>
                </c:pt>
              </c:numCache>
            </c:numRef>
          </c:val>
          <c:extLst>
            <c:ext xmlns:c16="http://schemas.microsoft.com/office/drawing/2014/chart" uri="{C3380CC4-5D6E-409C-BE32-E72D297353CC}">
              <c16:uniqueId val="{00000001-7A96-4F6D-9489-0AD7F01BC245}"/>
            </c:ext>
          </c:extLst>
        </c:ser>
        <c:ser>
          <c:idx val="2"/>
          <c:order val="2"/>
          <c:tx>
            <c:strRef>
              <c:f>'8. Ethnicity projections'!$E$44</c:f>
              <c:strCache>
                <c:ptCount val="1"/>
                <c:pt idx="0">
                  <c:v>Asian</c:v>
                </c:pt>
              </c:strCache>
            </c:strRef>
          </c:tx>
          <c:spPr>
            <a:solidFill>
              <a:schemeClr val="accent3"/>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projections'!$J$126:$J$131</c:f>
              <c:numCache>
                <c:formatCode>#,##0.0\ </c:formatCode>
                <c:ptCount val="6"/>
                <c:pt idx="0">
                  <c:v>3.4112149532710281</c:v>
                </c:pt>
                <c:pt idx="1">
                  <c:v>5.6561085972850682</c:v>
                </c:pt>
                <c:pt idx="2">
                  <c:v>6.8161434977578468</c:v>
                </c:pt>
                <c:pt idx="3">
                  <c:v>7.9111111111111105</c:v>
                </c:pt>
                <c:pt idx="4">
                  <c:v>9.0707964601769913</c:v>
                </c:pt>
                <c:pt idx="5">
                  <c:v>10.221238938053096</c:v>
                </c:pt>
              </c:numCache>
            </c:numRef>
          </c:val>
          <c:extLst>
            <c:ext xmlns:c16="http://schemas.microsoft.com/office/drawing/2014/chart" uri="{C3380CC4-5D6E-409C-BE32-E72D297353CC}">
              <c16:uniqueId val="{00000002-7A96-4F6D-9489-0AD7F01BC245}"/>
            </c:ext>
          </c:extLst>
        </c:ser>
        <c:ser>
          <c:idx val="3"/>
          <c:order val="3"/>
          <c:tx>
            <c:strRef>
              <c:f>'8. Ethnicity projections'!$F$44</c:f>
              <c:strCache>
                <c:ptCount val="1"/>
                <c:pt idx="0">
                  <c:v>Pacific</c:v>
                </c:pt>
              </c:strCache>
            </c:strRef>
          </c:tx>
          <c:spPr>
            <a:solidFill>
              <a:schemeClr val="accent4"/>
            </a:solidFill>
            <a:ln>
              <a:noFill/>
            </a:ln>
            <a:effectLst/>
          </c:spPr>
          <c:cat>
            <c:strRef>
              <c:f>'8. Ethnicity projections'!$B$45:$B$50</c:f>
              <c:strCache>
                <c:ptCount val="6"/>
                <c:pt idx="0">
                  <c:v>2013(base)</c:v>
                </c:pt>
                <c:pt idx="1">
                  <c:v>2018</c:v>
                </c:pt>
                <c:pt idx="2">
                  <c:v>2023</c:v>
                </c:pt>
                <c:pt idx="3">
                  <c:v>2028</c:v>
                </c:pt>
                <c:pt idx="4">
                  <c:v>2033</c:v>
                </c:pt>
                <c:pt idx="5">
                  <c:v>2038</c:v>
                </c:pt>
              </c:strCache>
            </c:strRef>
          </c:cat>
          <c:val>
            <c:numRef>
              <c:f>'8. Ethnicity projections'!$K$126:$K$131</c:f>
              <c:numCache>
                <c:formatCode>#,##0.0\ </c:formatCode>
                <c:ptCount val="6"/>
                <c:pt idx="0">
                  <c:v>2.570093457943925</c:v>
                </c:pt>
                <c:pt idx="1">
                  <c:v>3.4389140271493215</c:v>
                </c:pt>
                <c:pt idx="2">
                  <c:v>4.3497757847533629</c:v>
                </c:pt>
                <c:pt idx="3">
                  <c:v>5.2444444444444445</c:v>
                </c:pt>
                <c:pt idx="4">
                  <c:v>6.283185840707965</c:v>
                </c:pt>
                <c:pt idx="5">
                  <c:v>7.5221238938053103</c:v>
                </c:pt>
              </c:numCache>
            </c:numRef>
          </c:val>
          <c:extLst>
            <c:ext xmlns:c16="http://schemas.microsoft.com/office/drawing/2014/chart" uri="{C3380CC4-5D6E-409C-BE32-E72D297353CC}">
              <c16:uniqueId val="{00000003-7A96-4F6D-9489-0AD7F01BC245}"/>
            </c:ext>
          </c:extLst>
        </c:ser>
        <c:dLbls>
          <c:showLegendKey val="0"/>
          <c:showVal val="0"/>
          <c:showCatName val="0"/>
          <c:showSerName val="0"/>
          <c:showPercent val="0"/>
          <c:showBubbleSize val="0"/>
        </c:dLbls>
        <c:axId val="1450455648"/>
        <c:axId val="1450439872"/>
      </c:areaChart>
      <c:catAx>
        <c:axId val="1450455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39872"/>
        <c:crosses val="autoZero"/>
        <c:auto val="1"/>
        <c:lblAlgn val="ctr"/>
        <c:lblOffset val="100"/>
        <c:noMultiLvlLbl val="0"/>
      </c:catAx>
      <c:valAx>
        <c:axId val="1450439872"/>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rgbClr val="136B99"/>
                    </a:solidFill>
                    <a:latin typeface="Arial" panose="020B0604020202020204" pitchFamily="34" charset="0"/>
                    <a:cs typeface="Arial" panose="020B0604020202020204" pitchFamily="34" charset="0"/>
                  </a:rPr>
                  <a:t>Per cent of total population</a:t>
                </a:r>
              </a:p>
            </c:rich>
          </c:tx>
          <c:layout>
            <c:manualLayout>
              <c:xMode val="edge"/>
              <c:yMode val="edge"/>
              <c:x val="1.7638888888888888E-2"/>
              <c:y val="0.160155555555555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0455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19050"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Proportion of population who speak English</a:t>
            </a:r>
          </a:p>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Regional council areas, Census 2018</a:t>
            </a:r>
          </a:p>
        </c:rich>
      </c:tx>
      <c:overlay val="0"/>
    </c:title>
    <c:autoTitleDeleted val="0"/>
    <c:plotArea>
      <c:layout/>
      <c:barChart>
        <c:barDir val="col"/>
        <c:grouping val="clustered"/>
        <c:varyColors val="0"/>
        <c:ser>
          <c:idx val="0"/>
          <c:order val="0"/>
          <c:invertIfNegative val="0"/>
          <c:cat>
            <c:strRef>
              <c:f>'10. Languages spoken'!$A$40:$A$58</c:f>
              <c:strCache>
                <c:ptCount val="19"/>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pt idx="16">
                  <c:v>Total regional council areas</c:v>
                </c:pt>
                <c:pt idx="17">
                  <c:v>Area Outside Region</c:v>
                </c:pt>
                <c:pt idx="18">
                  <c:v>Total New Zealand</c:v>
                </c:pt>
              </c:strCache>
            </c:strRef>
          </c:cat>
          <c:val>
            <c:numRef>
              <c:f>'10. Languages spoken'!$B$40:$B$55</c:f>
              <c:numCache>
                <c:formatCode>0.0%</c:formatCode>
                <c:ptCount val="16"/>
                <c:pt idx="0">
                  <c:v>0.97080010721704746</c:v>
                </c:pt>
                <c:pt idx="1">
                  <c:v>0.92808974180334913</c:v>
                </c:pt>
                <c:pt idx="2">
                  <c:v>0.96229392276768766</c:v>
                </c:pt>
                <c:pt idx="3">
                  <c:v>0.96544849852186088</c:v>
                </c:pt>
                <c:pt idx="4">
                  <c:v>0.96382575757575761</c:v>
                </c:pt>
                <c:pt idx="5">
                  <c:v>0.96719862951943014</c:v>
                </c:pt>
                <c:pt idx="6">
                  <c:v>0.97394544109015746</c:v>
                </c:pt>
                <c:pt idx="7">
                  <c:v>0.96771275660192468</c:v>
                </c:pt>
                <c:pt idx="8">
                  <c:v>0.96080195575865557</c:v>
                </c:pt>
                <c:pt idx="9">
                  <c:v>0.98104563935177236</c:v>
                </c:pt>
                <c:pt idx="10">
                  <c:v>0.96721698113207544</c:v>
                </c:pt>
                <c:pt idx="11">
                  <c:v>0.97541191381495562</c:v>
                </c:pt>
                <c:pt idx="12">
                  <c:v>0.97833729216152021</c:v>
                </c:pt>
                <c:pt idx="13">
                  <c:v>0.96499197086499544</c:v>
                </c:pt>
                <c:pt idx="14">
                  <c:v>0.97511324273914202</c:v>
                </c:pt>
                <c:pt idx="15">
                  <c:v>0.97469912893594757</c:v>
                </c:pt>
              </c:numCache>
            </c:numRef>
          </c:val>
          <c:extLst>
            <c:ext xmlns:c16="http://schemas.microsoft.com/office/drawing/2014/chart" uri="{C3380CC4-5D6E-409C-BE32-E72D297353CC}">
              <c16:uniqueId val="{00000000-DA08-400B-A310-655E0CDF6BD5}"/>
            </c:ext>
          </c:extLst>
        </c:ser>
        <c:dLbls>
          <c:showLegendKey val="0"/>
          <c:showVal val="0"/>
          <c:showCatName val="0"/>
          <c:showSerName val="0"/>
          <c:showPercent val="0"/>
          <c:showBubbleSize val="0"/>
        </c:dLbls>
        <c:gapWidth val="150"/>
        <c:axId val="1450461632"/>
        <c:axId val="1450457824"/>
      </c:barChart>
      <c:catAx>
        <c:axId val="145046163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57824"/>
        <c:crosses val="autoZero"/>
        <c:auto val="1"/>
        <c:lblAlgn val="ctr"/>
        <c:lblOffset val="100"/>
        <c:noMultiLvlLbl val="0"/>
      </c:catAx>
      <c:valAx>
        <c:axId val="1450457824"/>
        <c:scaling>
          <c:orientation val="minMax"/>
          <c:max val="1"/>
          <c:min val="0.9"/>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1632"/>
        <c:crosses val="autoZero"/>
        <c:crossBetween val="between"/>
      </c:valAx>
    </c:plotArea>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Proportion of population who speak English </a:t>
            </a:r>
          </a:p>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Canterbury territorial authority areas, Census 2018</a:t>
            </a:r>
          </a:p>
        </c:rich>
      </c:tx>
      <c:overlay val="0"/>
    </c:title>
    <c:autoTitleDeleted val="0"/>
    <c:plotArea>
      <c:layout/>
      <c:barChart>
        <c:barDir val="col"/>
        <c:grouping val="clustered"/>
        <c:varyColors val="0"/>
        <c:ser>
          <c:idx val="0"/>
          <c:order val="0"/>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spoken'!$B$94:$B$103</c:f>
              <c:numCache>
                <c:formatCode>0.0%</c:formatCode>
                <c:ptCount val="10"/>
                <c:pt idx="0">
                  <c:v>0.97699386503067487</c:v>
                </c:pt>
                <c:pt idx="1">
                  <c:v>0.97754419493549927</c:v>
                </c:pt>
                <c:pt idx="2">
                  <c:v>0.97852173036200463</c:v>
                </c:pt>
                <c:pt idx="3">
                  <c:v>0.95882960301135767</c:v>
                </c:pt>
                <c:pt idx="4">
                  <c:v>0.97087234358745722</c:v>
                </c:pt>
                <c:pt idx="5">
                  <c:v>0.96876402477335966</c:v>
                </c:pt>
                <c:pt idx="6">
                  <c:v>0.97809604043807918</c:v>
                </c:pt>
                <c:pt idx="7">
                  <c:v>0.97348951911220716</c:v>
                </c:pt>
                <c:pt idx="8">
                  <c:v>0.98003838771593088</c:v>
                </c:pt>
                <c:pt idx="9">
                  <c:v>0.97928715534633493</c:v>
                </c:pt>
              </c:numCache>
            </c:numRef>
          </c:val>
          <c:extLst>
            <c:ext xmlns:c16="http://schemas.microsoft.com/office/drawing/2014/chart" uri="{C3380CC4-5D6E-409C-BE32-E72D297353CC}">
              <c16:uniqueId val="{00000000-34CF-4EB4-A653-3D95054FC930}"/>
            </c:ext>
          </c:extLst>
        </c:ser>
        <c:dLbls>
          <c:showLegendKey val="0"/>
          <c:showVal val="0"/>
          <c:showCatName val="0"/>
          <c:showSerName val="0"/>
          <c:showPercent val="0"/>
          <c:showBubbleSize val="0"/>
        </c:dLbls>
        <c:gapWidth val="150"/>
        <c:axId val="1450462176"/>
        <c:axId val="1450465440"/>
      </c:barChart>
      <c:catAx>
        <c:axId val="14504621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5440"/>
        <c:crosses val="autoZero"/>
        <c:auto val="1"/>
        <c:lblAlgn val="ctr"/>
        <c:lblOffset val="100"/>
        <c:noMultiLvlLbl val="0"/>
      </c:catAx>
      <c:valAx>
        <c:axId val="1450465440"/>
        <c:scaling>
          <c:orientation val="minMax"/>
          <c:max val="1"/>
          <c:min val="0.9"/>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stated (total counts)</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2176"/>
        <c:crosses val="autoZero"/>
        <c:crossBetween val="between"/>
      </c:valAx>
    </c:plotArea>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Christchurch city,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TA'!$N$43,'3. Ethnicity by TA'!$P$43,'3. Ethnicity by TA'!$R$43,'3. Ethnicity by TA'!$T$43,'3. Ethnicity by TA'!$V$43,'3. Ethnicity by TA'!$X$43)</c:f>
              <c:numCache>
                <c:formatCode>0.00%</c:formatCode>
                <c:ptCount val="6"/>
                <c:pt idx="0">
                  <c:v>7.0177499500745949E-2</c:v>
                </c:pt>
                <c:pt idx="1">
                  <c:v>7.93002915451895E-2</c:v>
                </c:pt>
                <c:pt idx="2">
                  <c:v>6.751188589540412E-2</c:v>
                </c:pt>
                <c:pt idx="3">
                  <c:v>0.15331756223949533</c:v>
                </c:pt>
                <c:pt idx="4">
                  <c:v>0.18363064008394545</c:v>
                </c:pt>
                <c:pt idx="5">
                  <c:v>-0.85667306111263364</c:v>
                </c:pt>
              </c:numCache>
            </c:numRef>
          </c:val>
          <c:extLst>
            <c:ext xmlns:c16="http://schemas.microsoft.com/office/drawing/2014/chart" uri="{C3380CC4-5D6E-409C-BE32-E72D297353CC}">
              <c16:uniqueId val="{00000000-5259-4706-AAD9-E47BEEBA4493}"/>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TA'!$O$43,'3. Ethnicity by TA'!$Q$43,'3. Ethnicity by TA'!$S$43,'3. Ethnicity by TA'!$U$43,'3. Ethnicity by TA'!$W$43,'3. Ethnicity by TA'!$Y$43)</c:f>
              <c:numCache>
                <c:formatCode>0.00%</c:formatCode>
                <c:ptCount val="6"/>
                <c:pt idx="0">
                  <c:v>5.1239832713142558E-2</c:v>
                </c:pt>
                <c:pt idx="1">
                  <c:v>0.3197190707725554</c:v>
                </c:pt>
                <c:pt idx="2">
                  <c:v>0.40320665083135393</c:v>
                </c:pt>
                <c:pt idx="3">
                  <c:v>0.79019339714788039</c:v>
                </c:pt>
                <c:pt idx="4">
                  <c:v>0.64893617021276595</c:v>
                </c:pt>
                <c:pt idx="5">
                  <c:v>-0.20219885277246655</c:v>
                </c:pt>
              </c:numCache>
            </c:numRef>
          </c:val>
          <c:extLst>
            <c:ext xmlns:c16="http://schemas.microsoft.com/office/drawing/2014/chart" uri="{C3380CC4-5D6E-409C-BE32-E72D297353CC}">
              <c16:uniqueId val="{00000000-32A2-41C9-9E36-0179589F18F7}"/>
            </c:ext>
          </c:extLst>
        </c:ser>
        <c:dLbls>
          <c:showLegendKey val="0"/>
          <c:showVal val="0"/>
          <c:showCatName val="0"/>
          <c:showSerName val="0"/>
          <c:showPercent val="0"/>
          <c:showBubbleSize val="0"/>
        </c:dLbls>
        <c:gapWidth val="150"/>
        <c:axId val="1411474704"/>
        <c:axId val="1411476336"/>
      </c:barChart>
      <c:catAx>
        <c:axId val="141147470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76336"/>
        <c:crosses val="autoZero"/>
        <c:auto val="1"/>
        <c:lblAlgn val="ctr"/>
        <c:lblOffset val="100"/>
        <c:noMultiLvlLbl val="0"/>
      </c:catAx>
      <c:valAx>
        <c:axId val="1411476336"/>
        <c:scaling>
          <c:orientation val="minMax"/>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1474704"/>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Five languages (other than English) most commonly spoken in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New Zealand</a:t>
            </a:r>
            <a:r>
              <a:rPr lang="en-US" sz="1200" baseline="0">
                <a:solidFill>
                  <a:srgbClr val="136B99"/>
                </a:solidFill>
                <a:latin typeface="Arial" panose="020B0604020202020204" pitchFamily="34" charset="0"/>
                <a:cs typeface="Arial" panose="020B0604020202020204" pitchFamily="34" charset="0"/>
              </a:rPr>
              <a:t> </a:t>
            </a:r>
            <a:r>
              <a:rPr lang="en-US" sz="1200">
                <a:solidFill>
                  <a:srgbClr val="136B99"/>
                </a:solidFill>
                <a:latin typeface="Arial" panose="020B0604020202020204" pitchFamily="34" charset="0"/>
                <a:cs typeface="Arial" panose="020B0604020202020204" pitchFamily="34" charset="0"/>
              </a:rPr>
              <a:t>and NZ Sign Language by region, Census 2018</a:t>
            </a:r>
          </a:p>
        </c:rich>
      </c:tx>
      <c:overlay val="0"/>
      <c:spPr>
        <a:solidFill>
          <a:schemeClr val="bg1"/>
        </a:solidFill>
      </c:spPr>
    </c:title>
    <c:autoTitleDeleted val="0"/>
    <c:plotArea>
      <c:layout/>
      <c:barChart>
        <c:barDir val="col"/>
        <c:grouping val="clustered"/>
        <c:varyColors val="0"/>
        <c:ser>
          <c:idx val="0"/>
          <c:order val="0"/>
          <c:tx>
            <c:strRef>
              <c:f>'10. Languages spoken'!$C$39</c:f>
              <c:strCache>
                <c:ptCount val="1"/>
                <c:pt idx="0">
                  <c:v>Māori</c:v>
                </c:pt>
              </c:strCache>
            </c:strRef>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spoken'!$C$40:$C$55</c:f>
              <c:numCache>
                <c:formatCode>0.0%</c:formatCode>
                <c:ptCount val="16"/>
                <c:pt idx="0">
                  <c:v>9.9192521610936141E-2</c:v>
                </c:pt>
                <c:pt idx="1">
                  <c:v>2.4254489857855367E-2</c:v>
                </c:pt>
                <c:pt idx="2">
                  <c:v>5.867062998415546E-2</c:v>
                </c:pt>
                <c:pt idx="3">
                  <c:v>8.6218297806130384E-2</c:v>
                </c:pt>
                <c:pt idx="4">
                  <c:v>0.16635101010101011</c:v>
                </c:pt>
                <c:pt idx="5">
                  <c:v>6.8289604183572272E-2</c:v>
                </c:pt>
                <c:pt idx="6">
                  <c:v>4.2514099063464927E-2</c:v>
                </c:pt>
                <c:pt idx="7">
                  <c:v>5.3355611950048995E-2</c:v>
                </c:pt>
                <c:pt idx="8">
                  <c:v>3.5291262423270214E-2</c:v>
                </c:pt>
                <c:pt idx="9">
                  <c:v>1.8209929565366774E-2</c:v>
                </c:pt>
                <c:pt idx="10">
                  <c:v>2.5117924528301888E-2</c:v>
                </c:pt>
                <c:pt idx="11">
                  <c:v>2.3637515842839036E-2</c:v>
                </c:pt>
                <c:pt idx="12">
                  <c:v>1.8052256532066508E-2</c:v>
                </c:pt>
                <c:pt idx="13">
                  <c:v>1.866461227532179E-2</c:v>
                </c:pt>
                <c:pt idx="14">
                  <c:v>1.7559285904609645E-2</c:v>
                </c:pt>
                <c:pt idx="15">
                  <c:v>2.6255040167441287E-2</c:v>
                </c:pt>
              </c:numCache>
            </c:numRef>
          </c:val>
          <c:extLst>
            <c:ext xmlns:c16="http://schemas.microsoft.com/office/drawing/2014/chart" uri="{C3380CC4-5D6E-409C-BE32-E72D297353CC}">
              <c16:uniqueId val="{00000000-D461-4F89-B2B4-5EED41C7D85D}"/>
            </c:ext>
          </c:extLst>
        </c:ser>
        <c:ser>
          <c:idx val="1"/>
          <c:order val="1"/>
          <c:tx>
            <c:strRef>
              <c:f>'10. Languages spoken'!$D$39</c:f>
              <c:strCache>
                <c:ptCount val="1"/>
                <c:pt idx="0">
                  <c:v>Samoan</c:v>
                </c:pt>
              </c:strCache>
            </c:strRef>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spoken'!$D$40:$D$55</c:f>
              <c:numCache>
                <c:formatCode>0.0%</c:formatCode>
                <c:ptCount val="16"/>
                <c:pt idx="0">
                  <c:v>3.5013067077665351E-3</c:v>
                </c:pt>
                <c:pt idx="1">
                  <c:v>4.4157029068358077E-2</c:v>
                </c:pt>
                <c:pt idx="2">
                  <c:v>5.5586837246454617E-3</c:v>
                </c:pt>
                <c:pt idx="3">
                  <c:v>3.4133343706239305E-3</c:v>
                </c:pt>
                <c:pt idx="4">
                  <c:v>3.4090909090909089E-3</c:v>
                </c:pt>
                <c:pt idx="5">
                  <c:v>1.5652330718600668E-2</c:v>
                </c:pt>
                <c:pt idx="6">
                  <c:v>3.3174266976293159E-3</c:v>
                </c:pt>
                <c:pt idx="7">
                  <c:v>9.6861730194225983E-3</c:v>
                </c:pt>
                <c:pt idx="8">
                  <c:v>2.9425170329767901E-2</c:v>
                </c:pt>
                <c:pt idx="9">
                  <c:v>2.5196128958369125E-3</c:v>
                </c:pt>
                <c:pt idx="10">
                  <c:v>4.1273584905660377E-3</c:v>
                </c:pt>
                <c:pt idx="11">
                  <c:v>5.449936628643853E-3</c:v>
                </c:pt>
                <c:pt idx="12">
                  <c:v>2.5653206650831355E-3</c:v>
                </c:pt>
                <c:pt idx="13">
                  <c:v>9.6799851923740719E-3</c:v>
                </c:pt>
                <c:pt idx="14">
                  <c:v>4.6895816679989339E-3</c:v>
                </c:pt>
                <c:pt idx="15">
                  <c:v>3.9705746560374277E-3</c:v>
                </c:pt>
              </c:numCache>
            </c:numRef>
          </c:val>
          <c:extLst>
            <c:ext xmlns:c16="http://schemas.microsoft.com/office/drawing/2014/chart" uri="{C3380CC4-5D6E-409C-BE32-E72D297353CC}">
              <c16:uniqueId val="{00000001-D461-4F89-B2B4-5EED41C7D85D}"/>
            </c:ext>
          </c:extLst>
        </c:ser>
        <c:ser>
          <c:idx val="3"/>
          <c:order val="2"/>
          <c:tx>
            <c:v>Northern Chinese</c:v>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spoken'!$F$40:$F$55</c:f>
              <c:numCache>
                <c:formatCode>0.0%</c:formatCode>
                <c:ptCount val="16"/>
                <c:pt idx="0">
                  <c:v>2.1108356228640352E-3</c:v>
                </c:pt>
                <c:pt idx="1">
                  <c:v>4.4155120318074149E-2</c:v>
                </c:pt>
                <c:pt idx="2">
                  <c:v>9.6638600442599549E-3</c:v>
                </c:pt>
                <c:pt idx="3">
                  <c:v>4.2593745137700324E-3</c:v>
                </c:pt>
                <c:pt idx="4">
                  <c:v>1.3888888888888889E-3</c:v>
                </c:pt>
                <c:pt idx="5">
                  <c:v>2.6147326661256874E-3</c:v>
                </c:pt>
                <c:pt idx="6">
                  <c:v>2.4242733559598846E-3</c:v>
                </c:pt>
                <c:pt idx="7">
                  <c:v>5.6659715068217795E-3</c:v>
                </c:pt>
                <c:pt idx="8">
                  <c:v>1.2910138098817903E-2</c:v>
                </c:pt>
                <c:pt idx="9">
                  <c:v>3.0349882608944625E-3</c:v>
                </c:pt>
                <c:pt idx="10">
                  <c:v>3.4198113207547171E-3</c:v>
                </c:pt>
                <c:pt idx="11">
                  <c:v>4.2458808618504439E-3</c:v>
                </c:pt>
                <c:pt idx="12">
                  <c:v>2.1852731591448932E-3</c:v>
                </c:pt>
                <c:pt idx="13">
                  <c:v>1.3546976692996893E-2</c:v>
                </c:pt>
                <c:pt idx="14">
                  <c:v>8.9128697042366103E-3</c:v>
                </c:pt>
                <c:pt idx="15">
                  <c:v>3.3549816861091447E-3</c:v>
                </c:pt>
              </c:numCache>
            </c:numRef>
          </c:val>
          <c:extLst>
            <c:ext xmlns:c16="http://schemas.microsoft.com/office/drawing/2014/chart" uri="{C3380CC4-5D6E-409C-BE32-E72D297353CC}">
              <c16:uniqueId val="{00000003-D461-4F89-B2B4-5EED41C7D85D}"/>
            </c:ext>
          </c:extLst>
        </c:ser>
        <c:ser>
          <c:idx val="2"/>
          <c:order val="3"/>
          <c:tx>
            <c:strRef>
              <c:f>'10. Languages spoken'!$E$39</c:f>
              <c:strCache>
                <c:ptCount val="1"/>
                <c:pt idx="0">
                  <c:v>Hindi</c:v>
                </c:pt>
              </c:strCache>
            </c:strRef>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spoken'!$E$40:$E$55</c:f>
              <c:numCache>
                <c:formatCode>0.0%</c:formatCode>
                <c:ptCount val="16"/>
                <c:pt idx="0">
                  <c:v>3.3840380620518661E-3</c:v>
                </c:pt>
                <c:pt idx="1">
                  <c:v>3.0181159489447475E-2</c:v>
                </c:pt>
                <c:pt idx="2">
                  <c:v>1.0004321238231173E-2</c:v>
                </c:pt>
                <c:pt idx="3">
                  <c:v>6.632176754317722E-3</c:v>
                </c:pt>
                <c:pt idx="4">
                  <c:v>1.7045454545454545E-3</c:v>
                </c:pt>
                <c:pt idx="5">
                  <c:v>4.1835722658010999E-3</c:v>
                </c:pt>
                <c:pt idx="6">
                  <c:v>4.057468037869702E-3</c:v>
                </c:pt>
                <c:pt idx="7">
                  <c:v>4.5352898314027987E-3</c:v>
                </c:pt>
                <c:pt idx="8">
                  <c:v>1.238923385640801E-2</c:v>
                </c:pt>
                <c:pt idx="9">
                  <c:v>7.444310828609059E-4</c:v>
                </c:pt>
                <c:pt idx="10">
                  <c:v>3.4198113207547171E-3</c:v>
                </c:pt>
                <c:pt idx="11">
                  <c:v>3.358681875792142E-3</c:v>
                </c:pt>
                <c:pt idx="12">
                  <c:v>2.3752969121140144E-3</c:v>
                </c:pt>
                <c:pt idx="13">
                  <c:v>7.253735673872044E-3</c:v>
                </c:pt>
                <c:pt idx="14">
                  <c:v>4.7029043431921127E-3</c:v>
                </c:pt>
                <c:pt idx="15">
                  <c:v>3.3857613346055587E-3</c:v>
                </c:pt>
              </c:numCache>
            </c:numRef>
          </c:val>
          <c:extLst>
            <c:ext xmlns:c16="http://schemas.microsoft.com/office/drawing/2014/chart" uri="{C3380CC4-5D6E-409C-BE32-E72D297353CC}">
              <c16:uniqueId val="{00000002-D461-4F89-B2B4-5EED41C7D85D}"/>
            </c:ext>
          </c:extLst>
        </c:ser>
        <c:ser>
          <c:idx val="4"/>
          <c:order val="4"/>
          <c:tx>
            <c:strRef>
              <c:f>'10. Languages spoken'!$G$39</c:f>
              <c:strCache>
                <c:ptCount val="1"/>
                <c:pt idx="0">
                  <c:v>French</c:v>
                </c:pt>
              </c:strCache>
            </c:strRef>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spoken'!$G$40:$G$55</c:f>
              <c:numCache>
                <c:formatCode>0.0%</c:formatCode>
                <c:ptCount val="16"/>
                <c:pt idx="0">
                  <c:v>9.5992762849293044E-3</c:v>
                </c:pt>
                <c:pt idx="1">
                  <c:v>1.2259903073660582E-2</c:v>
                </c:pt>
                <c:pt idx="2">
                  <c:v>7.7323975015386225E-3</c:v>
                </c:pt>
                <c:pt idx="3">
                  <c:v>8.2270110471448568E-3</c:v>
                </c:pt>
                <c:pt idx="4">
                  <c:v>6.1237373737373741E-3</c:v>
                </c:pt>
                <c:pt idx="5">
                  <c:v>8.7277973131367776E-3</c:v>
                </c:pt>
                <c:pt idx="6">
                  <c:v>6.379666726210223E-3</c:v>
                </c:pt>
                <c:pt idx="7">
                  <c:v>7.6006934847609236E-3</c:v>
                </c:pt>
                <c:pt idx="8">
                  <c:v>2.0161361927819248E-2</c:v>
                </c:pt>
                <c:pt idx="9">
                  <c:v>1.4774093798316441E-2</c:v>
                </c:pt>
                <c:pt idx="10">
                  <c:v>1.8101415094339622E-2</c:v>
                </c:pt>
                <c:pt idx="11">
                  <c:v>1.1850443599493029E-2</c:v>
                </c:pt>
                <c:pt idx="12">
                  <c:v>6.3657957244655583E-3</c:v>
                </c:pt>
                <c:pt idx="13">
                  <c:v>1.1470907517371447E-2</c:v>
                </c:pt>
                <c:pt idx="14">
                  <c:v>1.6280309086064482E-2</c:v>
                </c:pt>
                <c:pt idx="15">
                  <c:v>5.2325402443904089E-3</c:v>
                </c:pt>
              </c:numCache>
            </c:numRef>
          </c:val>
          <c:extLst>
            <c:ext xmlns:c16="http://schemas.microsoft.com/office/drawing/2014/chart" uri="{C3380CC4-5D6E-409C-BE32-E72D297353CC}">
              <c16:uniqueId val="{00000004-D461-4F89-B2B4-5EED41C7D85D}"/>
            </c:ext>
          </c:extLst>
        </c:ser>
        <c:ser>
          <c:idx val="13"/>
          <c:order val="5"/>
          <c:tx>
            <c:v>NZ Sign Language</c:v>
          </c:tx>
          <c:invertIfNegative val="0"/>
          <c:cat>
            <c:strRef>
              <c:f>'10. Languages spoken'!$A$40:$A$55</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'10. Languages spoken'!$P$40:$P$55</c:f>
              <c:numCache>
                <c:formatCode>0.0%</c:formatCode>
                <c:ptCount val="16"/>
                <c:pt idx="0">
                  <c:v>5.3943577028747573E-3</c:v>
                </c:pt>
                <c:pt idx="1">
                  <c:v>3.9835618425548237E-3</c:v>
                </c:pt>
                <c:pt idx="2">
                  <c:v>5.0872759176083908E-3</c:v>
                </c:pt>
                <c:pt idx="3">
                  <c:v>4.4052435039676364E-3</c:v>
                </c:pt>
                <c:pt idx="4">
                  <c:v>3.9141414141414142E-3</c:v>
                </c:pt>
                <c:pt idx="5">
                  <c:v>5.6983139482463261E-3</c:v>
                </c:pt>
                <c:pt idx="6">
                  <c:v>4.644397376681042E-3</c:v>
                </c:pt>
                <c:pt idx="7">
                  <c:v>7.6760722631221889E-3</c:v>
                </c:pt>
                <c:pt idx="8">
                  <c:v>5.7595434984639244E-3</c:v>
                </c:pt>
                <c:pt idx="9">
                  <c:v>4.867434003321308E-3</c:v>
                </c:pt>
                <c:pt idx="10">
                  <c:v>6.0141509433962268E-3</c:v>
                </c:pt>
                <c:pt idx="11">
                  <c:v>4.9429657794676802E-3</c:v>
                </c:pt>
                <c:pt idx="12">
                  <c:v>5.0356294536817101E-3</c:v>
                </c:pt>
                <c:pt idx="13">
                  <c:v>5.3477540933580796E-3</c:v>
                </c:pt>
                <c:pt idx="14">
                  <c:v>4.7828403943511854E-3</c:v>
                </c:pt>
                <c:pt idx="15">
                  <c:v>4.0321339530302565E-3</c:v>
                </c:pt>
              </c:numCache>
            </c:numRef>
          </c:val>
          <c:extLst>
            <c:ext xmlns:c16="http://schemas.microsoft.com/office/drawing/2014/chart" uri="{C3380CC4-5D6E-409C-BE32-E72D297353CC}">
              <c16:uniqueId val="{00000006-D461-4F89-B2B4-5EED41C7D85D}"/>
            </c:ext>
          </c:extLst>
        </c:ser>
        <c:dLbls>
          <c:showLegendKey val="0"/>
          <c:showVal val="0"/>
          <c:showCatName val="0"/>
          <c:showSerName val="0"/>
          <c:showPercent val="0"/>
          <c:showBubbleSize val="0"/>
        </c:dLbls>
        <c:gapWidth val="150"/>
        <c:axId val="1450470880"/>
        <c:axId val="1450466528"/>
      </c:barChart>
      <c:catAx>
        <c:axId val="145047088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6528"/>
        <c:crosses val="autoZero"/>
        <c:auto val="1"/>
        <c:lblAlgn val="ctr"/>
        <c:lblOffset val="100"/>
        <c:noMultiLvlLbl val="0"/>
      </c:catAx>
      <c:valAx>
        <c:axId val="1450466528"/>
        <c:scaling>
          <c:orientation val="minMax"/>
        </c:scaling>
        <c:delete val="0"/>
        <c:axPos val="l"/>
        <c:majorGridlines/>
        <c:title>
          <c:tx>
            <c:rich>
              <a:bodyPr rot="-5400000" vert="horz"/>
              <a:lstStyle/>
              <a:p>
                <a:pPr>
                  <a:defRPr/>
                </a:pPr>
                <a:r>
                  <a:rPr lang="en-US" sz="1000" b="0">
                    <a:solidFill>
                      <a:srgbClr val="136B99"/>
                    </a:solidFill>
                    <a:latin typeface="Arial" panose="020B0604020202020204" pitchFamily="34" charset="0"/>
                    <a:cs typeface="Arial" panose="020B0604020202020204" pitchFamily="34" charset="0"/>
                  </a:rPr>
                  <a:t>Per cent of total stated (total counts)</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0880"/>
        <c:crosses val="autoZero"/>
        <c:crossBetween val="between"/>
      </c:valAx>
    </c:plotArea>
    <c:legend>
      <c:legendPos val="r"/>
      <c:layout>
        <c:manualLayout>
          <c:xMode val="edge"/>
          <c:yMode val="edge"/>
          <c:x val="0.78880030864197515"/>
          <c:y val="0.16757247474747478"/>
          <c:w val="0.1857212962962963"/>
          <c:h val="0.39100328282828284"/>
        </c:manualLayout>
      </c:layout>
      <c:overlay val="1"/>
      <c:txPr>
        <a:bodyPr/>
        <a:lstStyle/>
        <a:p>
          <a:pPr>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Five languages (other than</a:t>
            </a:r>
            <a:r>
              <a:rPr lang="en-US" sz="1200" baseline="0">
                <a:solidFill>
                  <a:srgbClr val="136B99"/>
                </a:solidFill>
                <a:latin typeface="Arial" panose="020B0604020202020204" pitchFamily="34" charset="0"/>
                <a:cs typeface="Arial" panose="020B0604020202020204" pitchFamily="34" charset="0"/>
              </a:rPr>
              <a:t> English) most commonly spoken </a:t>
            </a:r>
            <a:br>
              <a:rPr lang="en-US" sz="1200" baseline="0">
                <a:solidFill>
                  <a:srgbClr val="136B99"/>
                </a:solidFill>
                <a:latin typeface="Arial" panose="020B0604020202020204" pitchFamily="34" charset="0"/>
                <a:cs typeface="Arial" panose="020B0604020202020204" pitchFamily="34" charset="0"/>
              </a:rPr>
            </a:br>
            <a:r>
              <a:rPr lang="en-US" sz="1200" baseline="0">
                <a:solidFill>
                  <a:srgbClr val="136B99"/>
                </a:solidFill>
                <a:latin typeface="Arial" panose="020B0604020202020204" pitchFamily="34" charset="0"/>
                <a:cs typeface="Arial" panose="020B0604020202020204" pitchFamily="34" charset="0"/>
              </a:rPr>
              <a:t>in Canterbury and NZ Sign Language, Census 2018</a:t>
            </a:r>
            <a:endParaRPr lang="en-US" sz="1200">
              <a:solidFill>
                <a:srgbClr val="136B99"/>
              </a:solidFill>
              <a:latin typeface="Arial" panose="020B0604020202020204" pitchFamily="34" charset="0"/>
              <a:cs typeface="Arial" panose="020B0604020202020204" pitchFamily="34" charset="0"/>
            </a:endParaRPr>
          </a:p>
        </c:rich>
      </c:tx>
      <c:overlay val="0"/>
      <c:spPr>
        <a:solidFill>
          <a:schemeClr val="bg1"/>
        </a:solidFill>
      </c:spPr>
    </c:title>
    <c:autoTitleDeleted val="0"/>
    <c:plotArea>
      <c:layout/>
      <c:barChart>
        <c:barDir val="col"/>
        <c:grouping val="clustered"/>
        <c:varyColors val="0"/>
        <c:ser>
          <c:idx val="0"/>
          <c:order val="0"/>
          <c:tx>
            <c:strRef>
              <c:f>'10. Languages spoken'!$A$53</c:f>
              <c:strCache>
                <c:ptCount val="1"/>
                <c:pt idx="0">
                  <c:v>Canterbury Region</c:v>
                </c:pt>
              </c:strCache>
            </c:strRef>
          </c:tx>
          <c:invertIfNegative val="0"/>
          <c:cat>
            <c:strRef>
              <c:f>('10. Languages spoken'!$C$39,'10. Languages spoken'!$F$39,'10. Languages spoken'!$L$39,'10. Languages spoken'!$G$39,'10. Languages spoken'!$D$39,'10. Languages spoken'!$P$39)</c:f>
              <c:strCache>
                <c:ptCount val="6"/>
                <c:pt idx="0">
                  <c:v>Māori</c:v>
                </c:pt>
                <c:pt idx="1">
                  <c:v>Northern Chinese</c:v>
                </c:pt>
                <c:pt idx="2">
                  <c:v>Tagalog</c:v>
                </c:pt>
                <c:pt idx="3">
                  <c:v>French</c:v>
                </c:pt>
                <c:pt idx="4">
                  <c:v>Samoan</c:v>
                </c:pt>
                <c:pt idx="5">
                  <c:v>New Zealand Sign Language</c:v>
                </c:pt>
              </c:strCache>
            </c:strRef>
          </c:cat>
          <c:val>
            <c:numRef>
              <c:f>('10. Languages spoken'!$C$53,'10. Languages spoken'!$F$53,'10. Languages spoken'!$L$53,'10. Languages spoken'!$G$53,'10. Languages spoken'!$D$53,'10. Languages spoken'!$P$53)</c:f>
              <c:numCache>
                <c:formatCode>0.0%</c:formatCode>
                <c:ptCount val="6"/>
                <c:pt idx="0">
                  <c:v>1.866461227532179E-2</c:v>
                </c:pt>
                <c:pt idx="1">
                  <c:v>1.3546976692996893E-2</c:v>
                </c:pt>
                <c:pt idx="2">
                  <c:v>1.2151257897817376E-2</c:v>
                </c:pt>
                <c:pt idx="3">
                  <c:v>1.1470907517371447E-2</c:v>
                </c:pt>
                <c:pt idx="4">
                  <c:v>9.6799851923740719E-3</c:v>
                </c:pt>
                <c:pt idx="5">
                  <c:v>5.3477540933580796E-3</c:v>
                </c:pt>
              </c:numCache>
            </c:numRef>
          </c:val>
          <c:extLst>
            <c:ext xmlns:c16="http://schemas.microsoft.com/office/drawing/2014/chart" uri="{C3380CC4-5D6E-409C-BE32-E72D297353CC}">
              <c16:uniqueId val="{00000000-23AC-477D-B4C4-8FB4C7D53398}"/>
            </c:ext>
          </c:extLst>
        </c:ser>
        <c:dLbls>
          <c:showLegendKey val="0"/>
          <c:showVal val="0"/>
          <c:showCatName val="0"/>
          <c:showSerName val="0"/>
          <c:showPercent val="0"/>
          <c:showBubbleSize val="0"/>
        </c:dLbls>
        <c:gapWidth val="150"/>
        <c:axId val="1450456736"/>
        <c:axId val="1450467072"/>
      </c:barChart>
      <c:catAx>
        <c:axId val="145045673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7072"/>
        <c:crosses val="autoZero"/>
        <c:auto val="1"/>
        <c:lblAlgn val="ctr"/>
        <c:lblOffset val="100"/>
        <c:noMultiLvlLbl val="0"/>
      </c:catAx>
      <c:valAx>
        <c:axId val="1450467072"/>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stated (total counts)</a:t>
                </a:r>
              </a:p>
            </c:rich>
          </c:tx>
          <c:overlay val="0"/>
        </c:title>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56736"/>
        <c:crosses val="autoZero"/>
        <c:crossBetween val="between"/>
      </c:valAx>
    </c:plotArea>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b="1" i="0" kern="1200" baseline="0">
                <a:solidFill>
                  <a:srgbClr val="136B99"/>
                </a:solidFill>
                <a:effectLst/>
                <a:latin typeface="Arial"/>
                <a:cs typeface="Arial"/>
              </a:rPr>
              <a:t>Five languages (other than English) most commonly spoken in Canterbury and NZ Sign Language, Canterbury TAs, Census 2018</a:t>
            </a:r>
            <a:endParaRPr lang="en-NZ" sz="1200">
              <a:solidFill>
                <a:srgbClr val="136B99"/>
              </a:solidFill>
              <a:effectLst/>
            </a:endParaRPr>
          </a:p>
        </c:rich>
      </c:tx>
      <c:overlay val="0"/>
      <c:spPr>
        <a:solidFill>
          <a:schemeClr val="bg1"/>
        </a:solidFill>
      </c:spPr>
    </c:title>
    <c:autoTitleDeleted val="0"/>
    <c:plotArea>
      <c:layout/>
      <c:barChart>
        <c:barDir val="col"/>
        <c:grouping val="clustered"/>
        <c:varyColors val="0"/>
        <c:ser>
          <c:idx val="0"/>
          <c:order val="0"/>
          <c:tx>
            <c:strRef>
              <c:f>'10. Languages spoken'!$C$93</c:f>
              <c:strCache>
                <c:ptCount val="1"/>
                <c:pt idx="0">
                  <c:v>Māori</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spoken'!$C$94:$C$103</c:f>
              <c:numCache>
                <c:formatCode>0.0%</c:formatCode>
                <c:ptCount val="10"/>
                <c:pt idx="0">
                  <c:v>3.834355828220859E-2</c:v>
                </c:pt>
                <c:pt idx="1">
                  <c:v>1.3139034878165312E-2</c:v>
                </c:pt>
                <c:pt idx="2">
                  <c:v>1.4923868105273772E-2</c:v>
                </c:pt>
                <c:pt idx="3">
                  <c:v>2.1243729725774586E-2</c:v>
                </c:pt>
                <c:pt idx="4">
                  <c:v>1.2433744489027593E-2</c:v>
                </c:pt>
                <c:pt idx="5">
                  <c:v>1.4451126469796249E-2</c:v>
                </c:pt>
                <c:pt idx="6">
                  <c:v>1.5941935065776684E-2</c:v>
                </c:pt>
                <c:pt idx="7">
                  <c:v>9.8643649815043158E-3</c:v>
                </c:pt>
                <c:pt idx="8">
                  <c:v>1.4203454894433781E-2</c:v>
                </c:pt>
                <c:pt idx="9">
                  <c:v>1.2373907195696032E-2</c:v>
                </c:pt>
              </c:numCache>
            </c:numRef>
          </c:val>
          <c:extLst>
            <c:ext xmlns:c16="http://schemas.microsoft.com/office/drawing/2014/chart" uri="{C3380CC4-5D6E-409C-BE32-E72D297353CC}">
              <c16:uniqueId val="{00000000-5DAB-464B-B60A-16C5CD3DEDBC}"/>
            </c:ext>
          </c:extLst>
        </c:ser>
        <c:ser>
          <c:idx val="1"/>
          <c:order val="1"/>
          <c:tx>
            <c:strRef>
              <c:f>'10. Languages spoken'!$D$93</c:f>
              <c:strCache>
                <c:ptCount val="1"/>
                <c:pt idx="0">
                  <c:v>Samoan</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spoken'!$D$94:$D$103</c:f>
              <c:numCache>
                <c:formatCode>0.0%</c:formatCode>
                <c:ptCount val="10"/>
                <c:pt idx="0">
                  <c:v>7.668711656441718E-4</c:v>
                </c:pt>
                <c:pt idx="1">
                  <c:v>1.6722408026755853E-3</c:v>
                </c:pt>
                <c:pt idx="2">
                  <c:v>2.1175758798023595E-3</c:v>
                </c:pt>
                <c:pt idx="3">
                  <c:v>1.3040544385818002E-2</c:v>
                </c:pt>
                <c:pt idx="4">
                  <c:v>2.8731361767474115E-3</c:v>
                </c:pt>
                <c:pt idx="5">
                  <c:v>1.3284265326272327E-2</c:v>
                </c:pt>
                <c:pt idx="6">
                  <c:v>4.3419091439310482E-3</c:v>
                </c:pt>
                <c:pt idx="7">
                  <c:v>6.1652281134401974E-4</c:v>
                </c:pt>
                <c:pt idx="8">
                  <c:v>1.5355086372360845E-3</c:v>
                </c:pt>
                <c:pt idx="9">
                  <c:v>2.6899798251513113E-3</c:v>
                </c:pt>
              </c:numCache>
            </c:numRef>
          </c:val>
          <c:extLst>
            <c:ext xmlns:c16="http://schemas.microsoft.com/office/drawing/2014/chart" uri="{C3380CC4-5D6E-409C-BE32-E72D297353CC}">
              <c16:uniqueId val="{00000001-5DAB-464B-B60A-16C5CD3DEDBC}"/>
            </c:ext>
          </c:extLst>
        </c:ser>
        <c:ser>
          <c:idx val="2"/>
          <c:order val="2"/>
          <c:tx>
            <c:strRef>
              <c:f>'10. Languages spoken'!$F$93</c:f>
              <c:strCache>
                <c:ptCount val="1"/>
                <c:pt idx="0">
                  <c:v>Northern Chinese</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spoken'!$F$94:$F$103</c:f>
              <c:numCache>
                <c:formatCode>0.0%</c:formatCode>
                <c:ptCount val="10"/>
                <c:pt idx="0">
                  <c:v>4.601226993865031E-3</c:v>
                </c:pt>
                <c:pt idx="1">
                  <c:v>9.5556617295747726E-4</c:v>
                </c:pt>
                <c:pt idx="2">
                  <c:v>1.8654835131592215E-3</c:v>
                </c:pt>
                <c:pt idx="3">
                  <c:v>1.9430736335476949E-2</c:v>
                </c:pt>
                <c:pt idx="4">
                  <c:v>8.8175558527765398E-3</c:v>
                </c:pt>
                <c:pt idx="5">
                  <c:v>2.5132393860515215E-3</c:v>
                </c:pt>
                <c:pt idx="6">
                  <c:v>2.6569891776294474E-3</c:v>
                </c:pt>
                <c:pt idx="7">
                  <c:v>9.2478421701602965E-3</c:v>
                </c:pt>
                <c:pt idx="8">
                  <c:v>1.9193857965451055E-3</c:v>
                </c:pt>
                <c:pt idx="9">
                  <c:v>4.84196368527236E-3</c:v>
                </c:pt>
              </c:numCache>
            </c:numRef>
          </c:val>
          <c:extLst>
            <c:ext xmlns:c16="http://schemas.microsoft.com/office/drawing/2014/chart" uri="{C3380CC4-5D6E-409C-BE32-E72D297353CC}">
              <c16:uniqueId val="{00000002-5DAB-464B-B60A-16C5CD3DEDBC}"/>
            </c:ext>
          </c:extLst>
        </c:ser>
        <c:ser>
          <c:idx val="3"/>
          <c:order val="3"/>
          <c:tx>
            <c:strRef>
              <c:f>'10. Languages spoken'!$G$93</c:f>
              <c:strCache>
                <c:ptCount val="1"/>
                <c:pt idx="0">
                  <c:v>French</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spoken'!$G$94:$G$103</c:f>
              <c:numCache>
                <c:formatCode>0.0%</c:formatCode>
                <c:ptCount val="10"/>
                <c:pt idx="0">
                  <c:v>1.0736196319018405E-2</c:v>
                </c:pt>
                <c:pt idx="1">
                  <c:v>1.2900143334925944E-2</c:v>
                </c:pt>
                <c:pt idx="2">
                  <c:v>8.7728143591812042E-3</c:v>
                </c:pt>
                <c:pt idx="3">
                  <c:v>1.3292574857114983E-2</c:v>
                </c:pt>
                <c:pt idx="4">
                  <c:v>9.9569029573487889E-3</c:v>
                </c:pt>
                <c:pt idx="5">
                  <c:v>5.026478772103043E-3</c:v>
                </c:pt>
                <c:pt idx="6">
                  <c:v>7.322921392003111E-3</c:v>
                </c:pt>
                <c:pt idx="7">
                  <c:v>1.4796547472256474E-2</c:v>
                </c:pt>
                <c:pt idx="8">
                  <c:v>7.2936660268714008E-3</c:v>
                </c:pt>
                <c:pt idx="9">
                  <c:v>6.5904505716207129E-3</c:v>
                </c:pt>
              </c:numCache>
            </c:numRef>
          </c:val>
          <c:extLst>
            <c:ext xmlns:c16="http://schemas.microsoft.com/office/drawing/2014/chart" uri="{C3380CC4-5D6E-409C-BE32-E72D297353CC}">
              <c16:uniqueId val="{00000003-5DAB-464B-B60A-16C5CD3DEDBC}"/>
            </c:ext>
          </c:extLst>
        </c:ser>
        <c:ser>
          <c:idx val="4"/>
          <c:order val="4"/>
          <c:tx>
            <c:strRef>
              <c:f>'10. Languages spoken'!$L$93</c:f>
              <c:strCache>
                <c:ptCount val="1"/>
                <c:pt idx="0">
                  <c:v>Tagalog</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spoken'!$L$94:$L$103</c:f>
              <c:numCache>
                <c:formatCode>0.0%</c:formatCode>
                <c:ptCount val="10"/>
                <c:pt idx="0">
                  <c:v>4.601226993865031E-3</c:v>
                </c:pt>
                <c:pt idx="1">
                  <c:v>8.8389870998566659E-3</c:v>
                </c:pt>
                <c:pt idx="2">
                  <c:v>3.730967026318443E-3</c:v>
                </c:pt>
                <c:pt idx="3">
                  <c:v>1.4788497654490614E-2</c:v>
                </c:pt>
                <c:pt idx="4">
                  <c:v>5.8948828453955519E-3</c:v>
                </c:pt>
                <c:pt idx="5">
                  <c:v>1.9387846692397452E-2</c:v>
                </c:pt>
                <c:pt idx="6">
                  <c:v>6.7396798652064023E-3</c:v>
                </c:pt>
                <c:pt idx="7">
                  <c:v>8.0147965474722561E-3</c:v>
                </c:pt>
                <c:pt idx="8">
                  <c:v>1.3435700575815739E-2</c:v>
                </c:pt>
                <c:pt idx="9">
                  <c:v>7.3974445191661064E-3</c:v>
                </c:pt>
              </c:numCache>
            </c:numRef>
          </c:val>
          <c:extLst>
            <c:ext xmlns:c16="http://schemas.microsoft.com/office/drawing/2014/chart" uri="{C3380CC4-5D6E-409C-BE32-E72D297353CC}">
              <c16:uniqueId val="{00000004-5DAB-464B-B60A-16C5CD3DEDBC}"/>
            </c:ext>
          </c:extLst>
        </c:ser>
        <c:ser>
          <c:idx val="6"/>
          <c:order val="5"/>
          <c:tx>
            <c:strRef>
              <c:f>'10. Languages spoken'!$P$93</c:f>
              <c:strCache>
                <c:ptCount val="1"/>
                <c:pt idx="0">
                  <c:v>New Zealand Sign Language</c:v>
                </c:pt>
              </c:strCache>
            </c:strRef>
          </c:tx>
          <c:invertIfNegative val="0"/>
          <c:cat>
            <c:strRef>
              <c:f>'10. Languages spoken'!$A$94:$A$103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'10. Languages spoken'!$P$94:$P$103</c:f>
              <c:numCache>
                <c:formatCode>0.0%</c:formatCode>
                <c:ptCount val="10"/>
                <c:pt idx="0">
                  <c:v>1.5337423312883436E-3</c:v>
                </c:pt>
                <c:pt idx="1">
                  <c:v>2.866698518872432E-3</c:v>
                </c:pt>
                <c:pt idx="2">
                  <c:v>4.3864071795906021E-3</c:v>
                </c:pt>
                <c:pt idx="3">
                  <c:v>5.9430411134868818E-3</c:v>
                </c:pt>
                <c:pt idx="4">
                  <c:v>4.65646207955615E-3</c:v>
                </c:pt>
                <c:pt idx="5">
                  <c:v>4.5776860245938427E-3</c:v>
                </c:pt>
                <c:pt idx="6">
                  <c:v>4.6659322143736632E-3</c:v>
                </c:pt>
                <c:pt idx="7">
                  <c:v>4.3156596794081377E-3</c:v>
                </c:pt>
                <c:pt idx="8">
                  <c:v>4.2226487523992322E-3</c:v>
                </c:pt>
                <c:pt idx="9">
                  <c:v>4.3039677202420983E-3</c:v>
                </c:pt>
              </c:numCache>
            </c:numRef>
          </c:val>
          <c:extLst>
            <c:ext xmlns:c16="http://schemas.microsoft.com/office/drawing/2014/chart" uri="{C3380CC4-5D6E-409C-BE32-E72D297353CC}">
              <c16:uniqueId val="{00000006-5DAB-464B-B60A-16C5CD3DEDBC}"/>
            </c:ext>
          </c:extLst>
        </c:ser>
        <c:dLbls>
          <c:showLegendKey val="0"/>
          <c:showVal val="0"/>
          <c:showCatName val="0"/>
          <c:showSerName val="0"/>
          <c:showPercent val="0"/>
          <c:showBubbleSize val="0"/>
        </c:dLbls>
        <c:gapWidth val="150"/>
        <c:axId val="1450467616"/>
        <c:axId val="1450463264"/>
      </c:barChart>
      <c:catAx>
        <c:axId val="14504676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3264"/>
        <c:crosses val="autoZero"/>
        <c:auto val="1"/>
        <c:lblAlgn val="ctr"/>
        <c:lblOffset val="100"/>
        <c:noMultiLvlLbl val="0"/>
      </c:catAx>
      <c:valAx>
        <c:axId val="1450463264"/>
        <c:scaling>
          <c:orientation val="minMax"/>
          <c:max val="4.5000000000000012E-2"/>
          <c:min val="0"/>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stated (total counts)</a:t>
                </a:r>
              </a:p>
            </c:rich>
          </c:tx>
          <c:overlay val="0"/>
        </c:title>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7616"/>
        <c:crosses val="autoZero"/>
        <c:crossBetween val="between"/>
        <c:majorUnit val="5.000000000000001E-3"/>
      </c:valAx>
    </c:plotArea>
    <c:legend>
      <c:legendPos val="r"/>
      <c:layout>
        <c:manualLayout>
          <c:xMode val="edge"/>
          <c:yMode val="edge"/>
          <c:x val="0.73299259259259264"/>
          <c:y val="0.15609924242424242"/>
          <c:w val="0.24331111111111112"/>
          <c:h val="0.29633333333333334"/>
        </c:manualLayout>
      </c:layout>
      <c:overlay val="1"/>
      <c:txPr>
        <a:bodyPr/>
        <a:lstStyle/>
        <a:p>
          <a:pPr>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English language</a:t>
            </a:r>
            <a:r>
              <a:rPr lang="en-NZ" sz="1200" baseline="0">
                <a:solidFill>
                  <a:srgbClr val="136B99"/>
                </a:solidFill>
                <a:latin typeface="Arial" panose="020B0604020202020204" pitchFamily="34" charset="0"/>
                <a:cs typeface="Arial" panose="020B0604020202020204" pitchFamily="34" charset="0"/>
              </a:rPr>
              <a:t> users as per cent of total people stated </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Census 2001,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'10. Languages spoken'!$B$107</c:f>
              <c:strCache>
                <c:ptCount val="1"/>
                <c:pt idx="0">
                  <c:v>2001</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spoken'!$B$108:$B$119</c:f>
              <c:numCache>
                <c:formatCode>0.0%</c:formatCode>
                <c:ptCount val="12"/>
                <c:pt idx="0">
                  <c:v>0.96113918978527391</c:v>
                </c:pt>
                <c:pt idx="1">
                  <c:v>0.97233537326975428</c:v>
                </c:pt>
                <c:pt idx="2">
                  <c:v>0.98896044158233676</c:v>
                </c:pt>
                <c:pt idx="3">
                  <c:v>0.98085373509102325</c:v>
                </c:pt>
                <c:pt idx="4">
                  <c:v>0.97739594628409376</c:v>
                </c:pt>
                <c:pt idx="5">
                  <c:v>0.9689225460122699</c:v>
                </c:pt>
                <c:pt idx="6">
                  <c:v>0.9767389340560072</c:v>
                </c:pt>
                <c:pt idx="7">
                  <c:v>0.97970457547736278</c:v>
                </c:pt>
                <c:pt idx="8">
                  <c:v>0.98099999999999998</c:v>
                </c:pt>
                <c:pt idx="9">
                  <c:v>0.98008658008658012</c:v>
                </c:pt>
                <c:pt idx="10">
                  <c:v>0.98494623655913982</c:v>
                </c:pt>
                <c:pt idx="11">
                  <c:v>0.9801904176904177</c:v>
                </c:pt>
              </c:numCache>
            </c:numRef>
          </c:val>
          <c:extLst>
            <c:ext xmlns:c16="http://schemas.microsoft.com/office/drawing/2014/chart" uri="{C3380CC4-5D6E-409C-BE32-E72D297353CC}">
              <c16:uniqueId val="{00000000-2E3B-4CFB-B81F-FF977392B1F3}"/>
            </c:ext>
          </c:extLst>
        </c:ser>
        <c:ser>
          <c:idx val="1"/>
          <c:order val="1"/>
          <c:tx>
            <c:strRef>
              <c:f>'10. Languages spoken'!$C$107</c:f>
              <c:strCache>
                <c:ptCount val="1"/>
                <c:pt idx="0">
                  <c:v>2006</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spoken'!$C$108:$C$119</c:f>
              <c:numCache>
                <c:formatCode>0.0%</c:formatCode>
                <c:ptCount val="12"/>
                <c:pt idx="0">
                  <c:v>0.95898173650795393</c:v>
                </c:pt>
                <c:pt idx="1">
                  <c:v>0.96948824162174696</c:v>
                </c:pt>
                <c:pt idx="2">
                  <c:v>0.98504837291116976</c:v>
                </c:pt>
                <c:pt idx="3">
                  <c:v>0.98091261556814791</c:v>
                </c:pt>
                <c:pt idx="4">
                  <c:v>0.97915314145567334</c:v>
                </c:pt>
                <c:pt idx="5">
                  <c:v>0.96450300640533837</c:v>
                </c:pt>
                <c:pt idx="6">
                  <c:v>0.97625595892922623</c:v>
                </c:pt>
                <c:pt idx="7">
                  <c:v>0.97741250139774127</c:v>
                </c:pt>
                <c:pt idx="8">
                  <c:v>0.98199999999999998</c:v>
                </c:pt>
                <c:pt idx="9">
                  <c:v>0.97853014037985131</c:v>
                </c:pt>
                <c:pt idx="10">
                  <c:v>0.98206660973526905</c:v>
                </c:pt>
                <c:pt idx="11">
                  <c:v>0.9832385053052437</c:v>
                </c:pt>
              </c:numCache>
            </c:numRef>
          </c:val>
          <c:extLst>
            <c:ext xmlns:c16="http://schemas.microsoft.com/office/drawing/2014/chart" uri="{C3380CC4-5D6E-409C-BE32-E72D297353CC}">
              <c16:uniqueId val="{00000001-2E3B-4CFB-B81F-FF977392B1F3}"/>
            </c:ext>
          </c:extLst>
        </c:ser>
        <c:ser>
          <c:idx val="2"/>
          <c:order val="2"/>
          <c:tx>
            <c:strRef>
              <c:f>'10. Languages spoken'!$D$107</c:f>
              <c:strCache>
                <c:ptCount val="1"/>
                <c:pt idx="0">
                  <c:v>2013</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spoken'!$D$108:$D$119</c:f>
              <c:numCache>
                <c:formatCode>0.0%</c:formatCode>
                <c:ptCount val="12"/>
                <c:pt idx="0">
                  <c:v>0.96139613863232598</c:v>
                </c:pt>
                <c:pt idx="1">
                  <c:v>0.97394115820979443</c:v>
                </c:pt>
                <c:pt idx="2">
                  <c:v>0.98382749326145558</c:v>
                </c:pt>
                <c:pt idx="3">
                  <c:v>0.9832601536772777</c:v>
                </c:pt>
                <c:pt idx="4">
                  <c:v>0.98470566202634369</c:v>
                </c:pt>
                <c:pt idx="5">
                  <c:v>0.96883071034393053</c:v>
                </c:pt>
                <c:pt idx="6">
                  <c:v>0.98198827143256073</c:v>
                </c:pt>
                <c:pt idx="7">
                  <c:v>0.97728661641882253</c:v>
                </c:pt>
                <c:pt idx="8">
                  <c:v>0.98399999999999999</c:v>
                </c:pt>
                <c:pt idx="9">
                  <c:v>0.9791827293754819</c:v>
                </c:pt>
                <c:pt idx="10">
                  <c:v>0.98724489795918369</c:v>
                </c:pt>
                <c:pt idx="11">
                  <c:v>0.98294838009610908</c:v>
                </c:pt>
              </c:numCache>
            </c:numRef>
          </c:val>
          <c:extLst>
            <c:ext xmlns:c16="http://schemas.microsoft.com/office/drawing/2014/chart" uri="{C3380CC4-5D6E-409C-BE32-E72D297353CC}">
              <c16:uniqueId val="{00000002-2E3B-4CFB-B81F-FF977392B1F3}"/>
            </c:ext>
          </c:extLst>
        </c:ser>
        <c:ser>
          <c:idx val="3"/>
          <c:order val="3"/>
          <c:tx>
            <c:v>2018</c:v>
          </c:tx>
          <c:invertIfNegative val="0"/>
          <c:val>
            <c:numRef>
              <c:f>'10. Languages spoken'!$E$108:$E$119</c:f>
              <c:numCache>
                <c:formatCode>0.0%</c:formatCode>
                <c:ptCount val="12"/>
                <c:pt idx="0">
                  <c:v>0.9537015168131221</c:v>
                </c:pt>
                <c:pt idx="1">
                  <c:v>0.96499197086499544</c:v>
                </c:pt>
                <c:pt idx="2">
                  <c:v>0.97699386503067487</c:v>
                </c:pt>
                <c:pt idx="3">
                  <c:v>0.97754419493549927</c:v>
                </c:pt>
                <c:pt idx="4">
                  <c:v>0.97852173036200463</c:v>
                </c:pt>
                <c:pt idx="5">
                  <c:v>0.95882960301135767</c:v>
                </c:pt>
                <c:pt idx="6">
                  <c:v>0.97087234358745722</c:v>
                </c:pt>
                <c:pt idx="7">
                  <c:v>0.96876402477335966</c:v>
                </c:pt>
                <c:pt idx="8">
                  <c:v>0.97809604043807918</c:v>
                </c:pt>
                <c:pt idx="9">
                  <c:v>0.97348951911220716</c:v>
                </c:pt>
                <c:pt idx="10">
                  <c:v>0.98003838771593088</c:v>
                </c:pt>
                <c:pt idx="11">
                  <c:v>0.97928715534633493</c:v>
                </c:pt>
              </c:numCache>
            </c:numRef>
          </c:val>
          <c:extLst>
            <c:ext xmlns:c16="http://schemas.microsoft.com/office/drawing/2014/chart" uri="{C3380CC4-5D6E-409C-BE32-E72D297353CC}">
              <c16:uniqueId val="{00000000-F9EE-4695-8E69-47F046D8A30A}"/>
            </c:ext>
          </c:extLst>
        </c:ser>
        <c:dLbls>
          <c:showLegendKey val="0"/>
          <c:showVal val="0"/>
          <c:showCatName val="0"/>
          <c:showSerName val="0"/>
          <c:showPercent val="0"/>
          <c:showBubbleSize val="0"/>
        </c:dLbls>
        <c:gapWidth val="150"/>
        <c:axId val="1450464896"/>
        <c:axId val="1450468160"/>
      </c:barChart>
      <c:catAx>
        <c:axId val="145046489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8160"/>
        <c:crosses val="autoZero"/>
        <c:auto val="1"/>
        <c:lblAlgn val="ctr"/>
        <c:lblOffset val="100"/>
        <c:noMultiLvlLbl val="0"/>
      </c:catAx>
      <c:valAx>
        <c:axId val="1450468160"/>
        <c:scaling>
          <c:orientation val="minMax"/>
        </c:scaling>
        <c:delete val="0"/>
        <c:axPos val="l"/>
        <c:majorGridlines/>
        <c:title>
          <c:tx>
            <c:rich>
              <a:bodyPr rot="-5400000" vert="horz"/>
              <a:lstStyle/>
              <a:p>
                <a:pPr>
                  <a:defRPr b="0">
                    <a:solidFill>
                      <a:srgbClr val="136B99"/>
                    </a:solidFill>
                    <a:latin typeface="Arial" panose="020B0604020202020204" pitchFamily="34" charset="0"/>
                    <a:cs typeface="Arial" panose="020B0604020202020204" pitchFamily="34" charset="0"/>
                  </a:defRPr>
                </a:pPr>
                <a:r>
                  <a:rPr lang="en-US" b="0">
                    <a:solidFill>
                      <a:srgbClr val="136B99"/>
                    </a:solidFill>
                    <a:latin typeface="Arial" panose="020B0604020202020204" pitchFamily="34" charset="0"/>
                    <a:cs typeface="Arial" panose="020B0604020202020204" pitchFamily="34" charset="0"/>
                  </a:rPr>
                  <a:t>Per cent of total people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4896"/>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Māori language</a:t>
            </a:r>
            <a:r>
              <a:rPr lang="en-NZ" sz="1200" baseline="0">
                <a:solidFill>
                  <a:srgbClr val="136B99"/>
                </a:solidFill>
                <a:latin typeface="Arial" panose="020B0604020202020204" pitchFamily="34" charset="0"/>
                <a:cs typeface="Arial" panose="020B0604020202020204" pitchFamily="34" charset="0"/>
              </a:rPr>
              <a:t> users as per cent of total people stated </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Census 2001,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strRef>
              <c:f>'10. Languages spoken'!$F$107</c:f>
              <c:strCache>
                <c:ptCount val="1"/>
                <c:pt idx="0">
                  <c:v>2001</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spoken'!$F$108:$F$119</c:f>
              <c:numCache>
                <c:formatCode>0.0%</c:formatCode>
                <c:ptCount val="12"/>
                <c:pt idx="0">
                  <c:v>4.5043824057269269E-2</c:v>
                </c:pt>
                <c:pt idx="1">
                  <c:v>1.8951459809391429E-2</c:v>
                </c:pt>
                <c:pt idx="2">
                  <c:v>4.2318307267709292E-2</c:v>
                </c:pt>
                <c:pt idx="3">
                  <c:v>1.3810420590081607E-2</c:v>
                </c:pt>
                <c:pt idx="4">
                  <c:v>1.551422136958879E-2</c:v>
                </c:pt>
                <c:pt idx="5">
                  <c:v>2.1050613496932515E-2</c:v>
                </c:pt>
                <c:pt idx="6">
                  <c:v>1.4566395663956639E-2</c:v>
                </c:pt>
                <c:pt idx="7">
                  <c:v>1.0207757896000961E-2</c:v>
                </c:pt>
                <c:pt idx="8">
                  <c:v>1.4999999999999999E-2</c:v>
                </c:pt>
                <c:pt idx="9">
                  <c:v>1.1255411255411256E-2</c:v>
                </c:pt>
                <c:pt idx="10">
                  <c:v>1.4193548387096775E-2</c:v>
                </c:pt>
                <c:pt idx="11">
                  <c:v>1.3206388206388206E-2</c:v>
                </c:pt>
              </c:numCache>
            </c:numRef>
          </c:val>
          <c:extLst>
            <c:ext xmlns:c16="http://schemas.microsoft.com/office/drawing/2014/chart" uri="{C3380CC4-5D6E-409C-BE32-E72D297353CC}">
              <c16:uniqueId val="{00000001-E9B8-4D33-9F13-4D353A5D65E7}"/>
            </c:ext>
          </c:extLst>
        </c:ser>
        <c:ser>
          <c:idx val="2"/>
          <c:order val="1"/>
          <c:tx>
            <c:strRef>
              <c:f>'10. Languages spoken'!$G$107</c:f>
              <c:strCache>
                <c:ptCount val="1"/>
                <c:pt idx="0">
                  <c:v>2006</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spoken'!$G$108:$G$119</c:f>
              <c:numCache>
                <c:formatCode>0.0%</c:formatCode>
                <c:ptCount val="12"/>
                <c:pt idx="0">
                  <c:v>4.1013564681863138E-2</c:v>
                </c:pt>
                <c:pt idx="1">
                  <c:v>1.7228980821689853E-2</c:v>
                </c:pt>
                <c:pt idx="2">
                  <c:v>4.221635883905013E-2</c:v>
                </c:pt>
                <c:pt idx="3">
                  <c:v>1.3719057560393677E-2</c:v>
                </c:pt>
                <c:pt idx="4">
                  <c:v>1.3417009305345163E-2</c:v>
                </c:pt>
                <c:pt idx="5">
                  <c:v>1.9180330793798061E-2</c:v>
                </c:pt>
                <c:pt idx="6">
                  <c:v>1.3476347634763476E-2</c:v>
                </c:pt>
                <c:pt idx="7">
                  <c:v>1.0846472101084647E-2</c:v>
                </c:pt>
                <c:pt idx="8">
                  <c:v>1.2999999999999999E-2</c:v>
                </c:pt>
                <c:pt idx="9">
                  <c:v>1.1560693641618497E-2</c:v>
                </c:pt>
                <c:pt idx="10">
                  <c:v>1.1101622544833475E-2</c:v>
                </c:pt>
                <c:pt idx="11">
                  <c:v>1.3378440719667846E-2</c:v>
                </c:pt>
              </c:numCache>
            </c:numRef>
          </c:val>
          <c:extLst>
            <c:ext xmlns:c16="http://schemas.microsoft.com/office/drawing/2014/chart" uri="{C3380CC4-5D6E-409C-BE32-E72D297353CC}">
              <c16:uniqueId val="{00000002-E9B8-4D33-9F13-4D353A5D65E7}"/>
            </c:ext>
          </c:extLst>
        </c:ser>
        <c:ser>
          <c:idx val="3"/>
          <c:order val="2"/>
          <c:tx>
            <c:v>2013</c:v>
          </c:tx>
          <c:invertIfNegative val="0"/>
          <c:val>
            <c:numRef>
              <c:f>'10. Languages spoken'!$H$108:$H$119</c:f>
              <c:numCache>
                <c:formatCode>0.0%</c:formatCode>
                <c:ptCount val="12"/>
                <c:pt idx="0">
                  <c:v>3.7347493644546086E-2</c:v>
                </c:pt>
                <c:pt idx="1">
                  <c:v>1.6874696155896186E-2</c:v>
                </c:pt>
                <c:pt idx="2">
                  <c:v>4.3126684636118601E-2</c:v>
                </c:pt>
                <c:pt idx="3">
                  <c:v>1.3172338090010977E-2</c:v>
                </c:pt>
                <c:pt idx="4">
                  <c:v>1.2984580810287784E-2</c:v>
                </c:pt>
                <c:pt idx="5">
                  <c:v>1.8394990616696704E-2</c:v>
                </c:pt>
                <c:pt idx="6">
                  <c:v>1.2077631946383692E-2</c:v>
                </c:pt>
                <c:pt idx="7">
                  <c:v>1.5583621918924425E-2</c:v>
                </c:pt>
                <c:pt idx="8">
                  <c:v>1.4999999999999999E-2</c:v>
                </c:pt>
                <c:pt idx="9">
                  <c:v>1.4649190439475714E-2</c:v>
                </c:pt>
                <c:pt idx="10">
                  <c:v>1.6581632653061226E-2</c:v>
                </c:pt>
                <c:pt idx="11">
                  <c:v>1.038598666873353E-2</c:v>
                </c:pt>
              </c:numCache>
            </c:numRef>
          </c:val>
          <c:extLst>
            <c:ext xmlns:c16="http://schemas.microsoft.com/office/drawing/2014/chart" uri="{C3380CC4-5D6E-409C-BE32-E72D297353CC}">
              <c16:uniqueId val="{00000000-80DA-4945-85B5-26D92EBA32A5}"/>
            </c:ext>
          </c:extLst>
        </c:ser>
        <c:ser>
          <c:idx val="0"/>
          <c:order val="3"/>
          <c:tx>
            <c:strRef>
              <c:f>'10. Languages spoken'!$E$107</c:f>
              <c:strCache>
                <c:ptCount val="1"/>
                <c:pt idx="0">
                  <c:v>2018</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spoken'!$I$108:$I$119</c:f>
              <c:numCache>
                <c:formatCode>0.0%</c:formatCode>
                <c:ptCount val="12"/>
                <c:pt idx="0">
                  <c:v>3.9567872312447419E-2</c:v>
                </c:pt>
                <c:pt idx="1">
                  <c:v>1.866461227532179E-2</c:v>
                </c:pt>
                <c:pt idx="2">
                  <c:v>3.834355828220859E-2</c:v>
                </c:pt>
                <c:pt idx="3">
                  <c:v>1.3139034878165312E-2</c:v>
                </c:pt>
                <c:pt idx="4">
                  <c:v>1.4923868105273772E-2</c:v>
                </c:pt>
                <c:pt idx="5">
                  <c:v>2.1243729725774586E-2</c:v>
                </c:pt>
                <c:pt idx="6">
                  <c:v>1.2433744489027593E-2</c:v>
                </c:pt>
                <c:pt idx="7">
                  <c:v>1.4451126469796249E-2</c:v>
                </c:pt>
                <c:pt idx="8">
                  <c:v>1.5941935065776684E-2</c:v>
                </c:pt>
                <c:pt idx="9">
                  <c:v>9.8643649815043158E-3</c:v>
                </c:pt>
                <c:pt idx="10">
                  <c:v>1.4203454894433781E-2</c:v>
                </c:pt>
                <c:pt idx="11">
                  <c:v>1.2373907195696032E-2</c:v>
                </c:pt>
              </c:numCache>
            </c:numRef>
          </c:val>
          <c:extLst>
            <c:ext xmlns:c16="http://schemas.microsoft.com/office/drawing/2014/chart" uri="{C3380CC4-5D6E-409C-BE32-E72D297353CC}">
              <c16:uniqueId val="{00000000-E9B8-4D33-9F13-4D353A5D65E7}"/>
            </c:ext>
          </c:extLst>
        </c:ser>
        <c:dLbls>
          <c:showLegendKey val="0"/>
          <c:showVal val="0"/>
          <c:showCatName val="0"/>
          <c:showSerName val="0"/>
          <c:showPercent val="0"/>
          <c:showBubbleSize val="0"/>
        </c:dLbls>
        <c:gapWidth val="150"/>
        <c:axId val="1450464352"/>
        <c:axId val="1450470336"/>
      </c:barChart>
      <c:catAx>
        <c:axId val="1450464352"/>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0336"/>
        <c:crosses val="autoZero"/>
        <c:auto val="1"/>
        <c:lblAlgn val="ctr"/>
        <c:lblOffset val="100"/>
        <c:noMultiLvlLbl val="0"/>
      </c:catAx>
      <c:valAx>
        <c:axId val="1450470336"/>
        <c:scaling>
          <c:orientation val="minMax"/>
          <c:max val="5.000000000000001E-2"/>
          <c:min val="0"/>
        </c:scaling>
        <c:delete val="0"/>
        <c:axPos val="l"/>
        <c:majorGridlines/>
        <c:title>
          <c:tx>
            <c:rich>
              <a:bodyPr rot="-5400000" vert="horz"/>
              <a:lstStyle/>
              <a:p>
                <a:pPr>
                  <a:defRPr b="0">
                    <a:solidFill>
                      <a:srgbClr val="136B99"/>
                    </a:solidFill>
                    <a:latin typeface="Arial" panose="020B0604020202020204" pitchFamily="34" charset="0"/>
                    <a:cs typeface="Arial" panose="020B0604020202020204" pitchFamily="34" charset="0"/>
                  </a:defRPr>
                </a:pPr>
                <a:r>
                  <a:rPr lang="en-US" b="0">
                    <a:solidFill>
                      <a:srgbClr val="136B99"/>
                    </a:solidFill>
                    <a:latin typeface="Arial" panose="020B0604020202020204" pitchFamily="34" charset="0"/>
                    <a:cs typeface="Arial" panose="020B0604020202020204" pitchFamily="34" charset="0"/>
                  </a:rPr>
                  <a:t>Per cent of total people stated</a:t>
                </a:r>
              </a:p>
            </c:rich>
          </c:tx>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64352"/>
        <c:crosses val="autoZero"/>
        <c:crossBetween val="between"/>
        <c:majorUnit val="5.000000000000001E-3"/>
      </c:valAx>
    </c:plotArea>
    <c:legend>
      <c:legendPos val="r"/>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NZ Sign Language</a:t>
            </a:r>
            <a:r>
              <a:rPr lang="en-NZ" sz="1200" baseline="0">
                <a:solidFill>
                  <a:srgbClr val="136B99"/>
                </a:solidFill>
                <a:latin typeface="Arial" panose="020B0604020202020204" pitchFamily="34" charset="0"/>
                <a:cs typeface="Arial" panose="020B0604020202020204" pitchFamily="34" charset="0"/>
              </a:rPr>
              <a:t> users as per cent of total people stated </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Census 2001,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'10. Languages spoken'!$J$107</c:f>
              <c:strCache>
                <c:ptCount val="1"/>
                <c:pt idx="0">
                  <c:v>2001</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spoken'!$J$108:$J$119</c:f>
              <c:numCache>
                <c:formatCode>0.0%</c:formatCode>
                <c:ptCount val="12"/>
                <c:pt idx="0">
                  <c:v>7.6561621372267102E-3</c:v>
                </c:pt>
                <c:pt idx="1">
                  <c:v>8.3592347342612786E-3</c:v>
                </c:pt>
                <c:pt idx="2">
                  <c:v>5.5197792088316471E-3</c:v>
                </c:pt>
                <c:pt idx="3">
                  <c:v>5.963590709353421E-3</c:v>
                </c:pt>
                <c:pt idx="4">
                  <c:v>8.8414379848194176E-3</c:v>
                </c:pt>
                <c:pt idx="5">
                  <c:v>8.7902607361963186E-3</c:v>
                </c:pt>
                <c:pt idx="6">
                  <c:v>6.2104787714543815E-3</c:v>
                </c:pt>
                <c:pt idx="7">
                  <c:v>5.4041071214122735E-3</c:v>
                </c:pt>
                <c:pt idx="8">
                  <c:v>8.0000000000000002E-3</c:v>
                </c:pt>
                <c:pt idx="9">
                  <c:v>1.1255411255411256E-2</c:v>
                </c:pt>
                <c:pt idx="10">
                  <c:v>1.0752688172043012E-2</c:v>
                </c:pt>
                <c:pt idx="11">
                  <c:v>8.7530712530712526E-3</c:v>
                </c:pt>
              </c:numCache>
            </c:numRef>
          </c:val>
          <c:extLst>
            <c:ext xmlns:c16="http://schemas.microsoft.com/office/drawing/2014/chart" uri="{C3380CC4-5D6E-409C-BE32-E72D297353CC}">
              <c16:uniqueId val="{00000002-BA75-466D-A9E7-8D1777C441B3}"/>
            </c:ext>
          </c:extLst>
        </c:ser>
        <c:ser>
          <c:idx val="3"/>
          <c:order val="1"/>
          <c:tx>
            <c:v>2006</c:v>
          </c:tx>
          <c:invertIfNegative val="0"/>
          <c:val>
            <c:numRef>
              <c:f>'10. Languages spoken'!$K$108:$K$119</c:f>
              <c:numCache>
                <c:formatCode>0.0%</c:formatCode>
                <c:ptCount val="12"/>
                <c:pt idx="0">
                  <c:v>6.28857429484564E-3</c:v>
                </c:pt>
                <c:pt idx="1">
                  <c:v>6.2521172212548215E-3</c:v>
                </c:pt>
                <c:pt idx="2">
                  <c:v>5.2770448548812663E-3</c:v>
                </c:pt>
                <c:pt idx="3">
                  <c:v>4.1753653444676405E-3</c:v>
                </c:pt>
                <c:pt idx="4">
                  <c:v>5.5543533145783744E-3</c:v>
                </c:pt>
                <c:pt idx="5">
                  <c:v>6.6194443948828664E-3</c:v>
                </c:pt>
                <c:pt idx="6">
                  <c:v>4.6754675467546754E-3</c:v>
                </c:pt>
                <c:pt idx="7">
                  <c:v>5.255507100525551E-3</c:v>
                </c:pt>
                <c:pt idx="8">
                  <c:v>6.0000000000000001E-3</c:v>
                </c:pt>
                <c:pt idx="9">
                  <c:v>5.7803468208092483E-3</c:v>
                </c:pt>
                <c:pt idx="10">
                  <c:v>1.0247651579846286E-2</c:v>
                </c:pt>
                <c:pt idx="11">
                  <c:v>6.7661079501768412E-3</c:v>
                </c:pt>
              </c:numCache>
            </c:numRef>
          </c:val>
          <c:extLst>
            <c:ext xmlns:c16="http://schemas.microsoft.com/office/drawing/2014/chart" uri="{C3380CC4-5D6E-409C-BE32-E72D297353CC}">
              <c16:uniqueId val="{00000000-357B-46AE-A5DB-BED35E487EC4}"/>
            </c:ext>
          </c:extLst>
        </c:ser>
        <c:ser>
          <c:idx val="0"/>
          <c:order val="2"/>
          <c:tx>
            <c:strRef>
              <c:f>'10. Languages spoken'!$H$107</c:f>
              <c:strCache>
                <c:ptCount val="1"/>
                <c:pt idx="0">
                  <c:v>2013</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spoken'!$L$108:$L$119</c:f>
              <c:numCache>
                <c:formatCode>0.0%</c:formatCode>
                <c:ptCount val="12"/>
                <c:pt idx="0">
                  <c:v>5.0926684450108839E-3</c:v>
                </c:pt>
                <c:pt idx="1">
                  <c:v>6.0000000000000001E-3</c:v>
                </c:pt>
                <c:pt idx="2">
                  <c:v>3.5938903863432167E-3</c:v>
                </c:pt>
                <c:pt idx="3">
                  <c:v>3.0186608122941823E-3</c:v>
                </c:pt>
                <c:pt idx="4">
                  <c:v>4.6819401960172292E-3</c:v>
                </c:pt>
                <c:pt idx="5">
                  <c:v>5.7507571675430606E-3</c:v>
                </c:pt>
                <c:pt idx="6">
                  <c:v>4.6774643954202739E-3</c:v>
                </c:pt>
                <c:pt idx="7">
                  <c:v>5.6019555917702184E-3</c:v>
                </c:pt>
                <c:pt idx="8">
                  <c:v>5.0000000000000001E-3</c:v>
                </c:pt>
                <c:pt idx="9">
                  <c:v>2.3130300693909021E-3</c:v>
                </c:pt>
                <c:pt idx="10">
                  <c:v>5.1020408163265302E-3</c:v>
                </c:pt>
                <c:pt idx="11">
                  <c:v>4.3404123391722216E-3</c:v>
                </c:pt>
              </c:numCache>
            </c:numRef>
          </c:val>
          <c:extLst>
            <c:ext xmlns:c16="http://schemas.microsoft.com/office/drawing/2014/chart" uri="{C3380CC4-5D6E-409C-BE32-E72D297353CC}">
              <c16:uniqueId val="{00000000-BA75-466D-A9E7-8D1777C441B3}"/>
            </c:ext>
          </c:extLst>
        </c:ser>
        <c:ser>
          <c:idx val="1"/>
          <c:order val="3"/>
          <c:tx>
            <c:strRef>
              <c:f>'10. Languages spoken'!$I$107</c:f>
              <c:strCache>
                <c:ptCount val="1"/>
                <c:pt idx="0">
                  <c:v>2018</c:v>
                </c:pt>
              </c:strCache>
            </c:strRef>
          </c:tx>
          <c:invertIfNegative val="0"/>
          <c:cat>
            <c:strRef>
              <c:f>'10. Languages spoken'!$A$108:$A$119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 </c:v>
                </c:pt>
                <c:pt idx="9">
                  <c:v>Mackenzie District</c:v>
                </c:pt>
                <c:pt idx="10">
                  <c:v>Waimate District</c:v>
                </c:pt>
                <c:pt idx="11">
                  <c:v>Waitaki District</c:v>
                </c:pt>
              </c:strCache>
            </c:strRef>
          </c:cat>
          <c:val>
            <c:numRef>
              <c:f>'10. Languages spoken'!$M$108:$M$119</c:f>
              <c:numCache>
                <c:formatCode>0.0%</c:formatCode>
                <c:ptCount val="12"/>
                <c:pt idx="0">
                  <c:v>4.8909275910362354E-3</c:v>
                </c:pt>
                <c:pt idx="1">
                  <c:v>5.3477540933580796E-3</c:v>
                </c:pt>
                <c:pt idx="2">
                  <c:v>1.5337423312883436E-3</c:v>
                </c:pt>
                <c:pt idx="3">
                  <c:v>2.866698518872432E-3</c:v>
                </c:pt>
                <c:pt idx="4">
                  <c:v>4.3864071795906021E-3</c:v>
                </c:pt>
                <c:pt idx="5">
                  <c:v>5.9430411134868818E-3</c:v>
                </c:pt>
                <c:pt idx="6">
                  <c:v>4.65646207955615E-3</c:v>
                </c:pt>
                <c:pt idx="7">
                  <c:v>4.5776860245938427E-3</c:v>
                </c:pt>
                <c:pt idx="8">
                  <c:v>4.6659322143736632E-3</c:v>
                </c:pt>
                <c:pt idx="9">
                  <c:v>4.3156596794081377E-3</c:v>
                </c:pt>
                <c:pt idx="10">
                  <c:v>4.2226487523992322E-3</c:v>
                </c:pt>
                <c:pt idx="11">
                  <c:v>4.3039677202420983E-3</c:v>
                </c:pt>
              </c:numCache>
            </c:numRef>
          </c:val>
          <c:extLst>
            <c:ext xmlns:c16="http://schemas.microsoft.com/office/drawing/2014/chart" uri="{C3380CC4-5D6E-409C-BE32-E72D297353CC}">
              <c16:uniqueId val="{00000001-BA75-466D-A9E7-8D1777C441B3}"/>
            </c:ext>
          </c:extLst>
        </c:ser>
        <c:dLbls>
          <c:showLegendKey val="0"/>
          <c:showVal val="0"/>
          <c:showCatName val="0"/>
          <c:showSerName val="0"/>
          <c:showPercent val="0"/>
          <c:showBubbleSize val="0"/>
        </c:dLbls>
        <c:gapWidth val="150"/>
        <c:axId val="1450471968"/>
        <c:axId val="1450472512"/>
      </c:barChart>
      <c:catAx>
        <c:axId val="145047196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2512"/>
        <c:crosses val="autoZero"/>
        <c:auto val="1"/>
        <c:lblAlgn val="ctr"/>
        <c:lblOffset val="100"/>
        <c:noMultiLvlLbl val="0"/>
      </c:catAx>
      <c:valAx>
        <c:axId val="1450472512"/>
        <c:scaling>
          <c:orientation val="minMax"/>
          <c:max val="1.2000000000000002E-2"/>
          <c:min val="0"/>
        </c:scaling>
        <c:delete val="0"/>
        <c:axPos val="l"/>
        <c:majorGridlines/>
        <c:title>
          <c:tx>
            <c:rich>
              <a:bodyPr rot="-5400000" vert="horz"/>
              <a:lstStyle/>
              <a:p>
                <a:pPr>
                  <a:defRPr b="0">
                    <a:solidFill>
                      <a:srgbClr val="136B99"/>
                    </a:solidFill>
                    <a:latin typeface="Arial" panose="020B0604020202020204" pitchFamily="34" charset="0"/>
                    <a:cs typeface="Arial" panose="020B0604020202020204" pitchFamily="34" charset="0"/>
                  </a:defRPr>
                </a:pPr>
                <a:r>
                  <a:rPr lang="en-US" b="0">
                    <a:solidFill>
                      <a:srgbClr val="136B99"/>
                    </a:solidFill>
                    <a:latin typeface="Arial" panose="020B0604020202020204" pitchFamily="34" charset="0"/>
                    <a:cs typeface="Arial" panose="020B0604020202020204" pitchFamily="34" charset="0"/>
                  </a:rPr>
                  <a:t>Per cent of total people stated</a:t>
                </a:r>
              </a:p>
            </c:rich>
          </c:tx>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1968"/>
        <c:crosses val="autoZero"/>
        <c:crossBetween val="between"/>
        <c:majorUnit val="2.0000000000000005E-3"/>
      </c:valAx>
    </c:plotArea>
    <c:legend>
      <c:legendPos val="r"/>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Selected</a:t>
            </a:r>
            <a:r>
              <a:rPr lang="en-NZ" sz="1200" baseline="0">
                <a:solidFill>
                  <a:srgbClr val="136B99"/>
                </a:solidFill>
                <a:latin typeface="Arial" panose="020B0604020202020204" pitchFamily="34" charset="0"/>
                <a:cs typeface="Arial" panose="020B0604020202020204" pitchFamily="34" charset="0"/>
              </a:rPr>
              <a:t> religious affiliations, Canterbury, Census 2018</a:t>
            </a:r>
            <a:endParaRPr lang="en-NZ" sz="1200">
              <a:solidFill>
                <a:srgbClr val="136B99"/>
              </a:solidFill>
              <a:latin typeface="Arial" panose="020B0604020202020204" pitchFamily="34" charset="0"/>
              <a:cs typeface="Arial" panose="020B0604020202020204" pitchFamily="34" charset="0"/>
            </a:endParaRPr>
          </a:p>
        </c:rich>
      </c:tx>
      <c:layout>
        <c:manualLayout>
          <c:xMode val="edge"/>
          <c:yMode val="edge"/>
          <c:x val="0.17866836419753088"/>
          <c:y val="2.2449494949494948E-2"/>
        </c:manualLayout>
      </c:layout>
      <c:overlay val="0"/>
    </c:title>
    <c:autoTitleDeleted val="0"/>
    <c:plotArea>
      <c:layout/>
      <c:barChart>
        <c:barDir val="col"/>
        <c:grouping val="clustered"/>
        <c:varyColors val="0"/>
        <c:ser>
          <c:idx val="2"/>
          <c:order val="0"/>
          <c:tx>
            <c:v>Christian</c:v>
          </c:tx>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Religion'!$D$21:$D$32</c:f>
              <c:numCache>
                <c:formatCode>0.0%</c:formatCode>
                <c:ptCount val="12"/>
                <c:pt idx="0">
                  <c:v>0.3653762802529068</c:v>
                </c:pt>
                <c:pt idx="1">
                  <c:v>0.37070906162142692</c:v>
                </c:pt>
                <c:pt idx="2">
                  <c:v>0.38880368098159507</c:v>
                </c:pt>
                <c:pt idx="3">
                  <c:v>0.36622073578595316</c:v>
                </c:pt>
                <c:pt idx="4">
                  <c:v>0.35968538872642936</c:v>
                </c:pt>
                <c:pt idx="5">
                  <c:v>0.36292092811498999</c:v>
                </c:pt>
                <c:pt idx="6">
                  <c:v>0.35210779214345866</c:v>
                </c:pt>
                <c:pt idx="7">
                  <c:v>0.45435777757831436</c:v>
                </c:pt>
                <c:pt idx="8">
                  <c:v>0.40765940902021774</c:v>
                </c:pt>
                <c:pt idx="9">
                  <c:v>0.3711467324290999</c:v>
                </c:pt>
                <c:pt idx="10">
                  <c:v>0.38157389635316696</c:v>
                </c:pt>
                <c:pt idx="11">
                  <c:v>0.4150080688542227</c:v>
                </c:pt>
              </c:numCache>
            </c:numRef>
          </c:val>
          <c:extLst>
            <c:ext xmlns:c16="http://schemas.microsoft.com/office/drawing/2014/chart" uri="{C3380CC4-5D6E-409C-BE32-E72D297353CC}">
              <c16:uniqueId val="{00000000-9D38-4364-9297-95D9267F8D00}"/>
            </c:ext>
          </c:extLst>
        </c:ser>
        <c:ser>
          <c:idx val="5"/>
          <c:order val="1"/>
          <c:tx>
            <c:v>Total people with at least one religious affiliation</c:v>
          </c:tx>
          <c:spPr>
            <a:solidFill>
              <a:schemeClr val="accent2"/>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Religion'!$AE$21:$AE$32</c:f>
              <c:numCache>
                <c:formatCode>0.0%</c:formatCode>
                <c:ptCount val="12"/>
                <c:pt idx="0">
                  <c:v>0.45158928497336565</c:v>
                </c:pt>
                <c:pt idx="1">
                  <c:v>0.42294570230817718</c:v>
                </c:pt>
                <c:pt idx="2">
                  <c:v>0.42944785276073622</c:v>
                </c:pt>
                <c:pt idx="3">
                  <c:v>0.3948877209746775</c:v>
                </c:pt>
                <c:pt idx="4">
                  <c:v>0.38514671775738629</c:v>
                </c:pt>
                <c:pt idx="5">
                  <c:v>0.42896050470724051</c:v>
                </c:pt>
                <c:pt idx="6">
                  <c:v>0.38529746866795461</c:v>
                </c:pt>
                <c:pt idx="7">
                  <c:v>0.48595278700296202</c:v>
                </c:pt>
                <c:pt idx="8">
                  <c:v>0.43649559357179885</c:v>
                </c:pt>
                <c:pt idx="9">
                  <c:v>0.41060419235511714</c:v>
                </c:pt>
                <c:pt idx="10">
                  <c:v>0.4130518234165067</c:v>
                </c:pt>
                <c:pt idx="11">
                  <c:v>0.44499731038192575</c:v>
                </c:pt>
              </c:numCache>
            </c:numRef>
          </c:val>
          <c:extLst>
            <c:ext xmlns:c16="http://schemas.microsoft.com/office/drawing/2014/chart" uri="{C3380CC4-5D6E-409C-BE32-E72D297353CC}">
              <c16:uniqueId val="{00000001-9D38-4364-9297-95D9267F8D00}"/>
            </c:ext>
          </c:extLst>
        </c:ser>
        <c:ser>
          <c:idx val="8"/>
          <c:order val="2"/>
          <c:tx>
            <c:v>No religion</c:v>
          </c:tx>
          <c:spPr>
            <a:solidFill>
              <a:schemeClr val="accent4"/>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Religion'!$AH$21:$AH$32</c:f>
              <c:numCache>
                <c:formatCode>0.0%</c:formatCode>
                <c:ptCount val="12"/>
                <c:pt idx="0">
                  <c:v>0.48185511797955427</c:v>
                </c:pt>
                <c:pt idx="1">
                  <c:v>0.51043532201422726</c:v>
                </c:pt>
                <c:pt idx="2">
                  <c:v>0.495398773006135</c:v>
                </c:pt>
                <c:pt idx="3">
                  <c:v>0.52484472049689446</c:v>
                </c:pt>
                <c:pt idx="4">
                  <c:v>0.53882222446304329</c:v>
                </c:pt>
                <c:pt idx="5">
                  <c:v>0.50812181915741206</c:v>
                </c:pt>
                <c:pt idx="6">
                  <c:v>0.55193936691930445</c:v>
                </c:pt>
                <c:pt idx="7">
                  <c:v>0.44708733506866527</c:v>
                </c:pt>
                <c:pt idx="8">
                  <c:v>0.48412389839294973</c:v>
                </c:pt>
                <c:pt idx="9">
                  <c:v>0.51726263871763256</c:v>
                </c:pt>
                <c:pt idx="10">
                  <c:v>0.49635316698656429</c:v>
                </c:pt>
                <c:pt idx="11">
                  <c:v>0.47915545992469072</c:v>
                </c:pt>
              </c:numCache>
            </c:numRef>
          </c:val>
          <c:extLst>
            <c:ext xmlns:c16="http://schemas.microsoft.com/office/drawing/2014/chart" uri="{C3380CC4-5D6E-409C-BE32-E72D297353CC}">
              <c16:uniqueId val="{00000002-9D38-4364-9297-95D9267F8D00}"/>
            </c:ext>
          </c:extLst>
        </c:ser>
        <c:ser>
          <c:idx val="0"/>
          <c:order val="3"/>
          <c:tx>
            <c:strRef>
              <c:f>'12. Religion'!$AI$19:$AJ$19</c:f>
              <c:strCache>
                <c:ptCount val="1"/>
                <c:pt idx="0">
                  <c:v>Object to answering </c:v>
                </c:pt>
              </c:strCache>
            </c:strRef>
          </c:tx>
          <c:invertIfNegative val="0"/>
          <c:val>
            <c:numRef>
              <c:f>'12. Religion'!$AK$21:$AK$32</c:f>
              <c:numCache>
                <c:formatCode>0.0%</c:formatCode>
                <c:ptCount val="12"/>
                <c:pt idx="0">
                  <c:v>6.6555597047080112E-2</c:v>
                </c:pt>
                <c:pt idx="1">
                  <c:v>6.6618975677595574E-2</c:v>
                </c:pt>
                <c:pt idx="2">
                  <c:v>7.5153374233128831E-2</c:v>
                </c:pt>
                <c:pt idx="3">
                  <c:v>8.0506450071667457E-2</c:v>
                </c:pt>
                <c:pt idx="4">
                  <c:v>7.6081476252899058E-2</c:v>
                </c:pt>
                <c:pt idx="5">
                  <c:v>6.2925806084453917E-2</c:v>
                </c:pt>
                <c:pt idx="6">
                  <c:v>6.2763164412740879E-2</c:v>
                </c:pt>
                <c:pt idx="7">
                  <c:v>6.6959877928372671E-2</c:v>
                </c:pt>
                <c:pt idx="8">
                  <c:v>7.9380508035251429E-2</c:v>
                </c:pt>
                <c:pt idx="9">
                  <c:v>7.2133168927250302E-2</c:v>
                </c:pt>
                <c:pt idx="10">
                  <c:v>9.0978886756237998E-2</c:v>
                </c:pt>
                <c:pt idx="11">
                  <c:v>7.5847229693383533E-2</c:v>
                </c:pt>
              </c:numCache>
            </c:numRef>
          </c:val>
          <c:extLst>
            <c:ext xmlns:c16="http://schemas.microsoft.com/office/drawing/2014/chart" uri="{C3380CC4-5D6E-409C-BE32-E72D297353CC}">
              <c16:uniqueId val="{00000003-9D38-4364-9297-95D9267F8D00}"/>
            </c:ext>
          </c:extLst>
        </c:ser>
        <c:dLbls>
          <c:showLegendKey val="0"/>
          <c:showVal val="0"/>
          <c:showCatName val="0"/>
          <c:showSerName val="0"/>
          <c:showPercent val="0"/>
          <c:showBubbleSize val="0"/>
        </c:dLbls>
        <c:gapWidth val="150"/>
        <c:axId val="1450484480"/>
        <c:axId val="1450483392"/>
      </c:barChart>
      <c:catAx>
        <c:axId val="145048448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3392"/>
        <c:crosses val="autoZero"/>
        <c:auto val="1"/>
        <c:lblAlgn val="ctr"/>
        <c:lblOffset val="100"/>
        <c:noMultiLvlLbl val="0"/>
      </c:catAx>
      <c:valAx>
        <c:axId val="1450483392"/>
        <c:scaling>
          <c:orientation val="minMax"/>
        </c:scaling>
        <c:delete val="0"/>
        <c:axPos val="l"/>
        <c:majorGridlines/>
        <c:title>
          <c:tx>
            <c:rich>
              <a:bodyPr rot="-5400000" vert="horz"/>
              <a:lstStyle/>
              <a:p>
                <a:pPr>
                  <a:defRPr b="0">
                    <a:solidFill>
                      <a:srgbClr val="136B99"/>
                    </a:solidFill>
                    <a:latin typeface="Arial" panose="020B0604020202020204" pitchFamily="34" charset="0"/>
                    <a:cs typeface="Arial" panose="020B0604020202020204" pitchFamily="34" charset="0"/>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4480"/>
        <c:crosses val="autoZero"/>
        <c:crossBetween val="between"/>
      </c:valAx>
    </c:plotArea>
    <c:legend>
      <c:legendPos val="b"/>
      <c:overlay val="0"/>
      <c:txPr>
        <a:bodyPr/>
        <a:lstStyle/>
        <a:p>
          <a:pPr>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b="1">
                <a:solidFill>
                  <a:srgbClr val="136B99"/>
                </a:solidFill>
                <a:latin typeface="Arial" panose="020B0604020202020204" pitchFamily="34" charset="0"/>
                <a:cs typeface="Arial" panose="020B0604020202020204" pitchFamily="34" charset="0"/>
              </a:rPr>
              <a:t>Selected religious affiliations, Canterbury,</a:t>
            </a:r>
            <a:r>
              <a:rPr lang="en-US" sz="1200" b="1" baseline="0">
                <a:solidFill>
                  <a:srgbClr val="136B99"/>
                </a:solidFill>
                <a:latin typeface="Arial" panose="020B0604020202020204" pitchFamily="34" charset="0"/>
                <a:cs typeface="Arial" panose="020B0604020202020204" pitchFamily="34" charset="0"/>
              </a:rPr>
              <a:t> </a:t>
            </a:r>
            <a:r>
              <a:rPr lang="en-US" sz="1200" b="1">
                <a:solidFill>
                  <a:srgbClr val="136B99"/>
                </a:solidFill>
                <a:latin typeface="Arial" panose="020B0604020202020204" pitchFamily="34" charset="0"/>
                <a:cs typeface="Arial" panose="020B0604020202020204" pitchFamily="34" charset="0"/>
              </a:rPr>
              <a:t>Census 2018</a:t>
            </a:r>
          </a:p>
        </c:rich>
      </c:tx>
      <c:layout>
        <c:manualLayout>
          <c:xMode val="edge"/>
          <c:yMode val="edge"/>
          <c:x val="0.32754282003409374"/>
          <c:y val="1.9686449641556001E-2"/>
        </c:manualLayout>
      </c:layout>
      <c:overlay val="0"/>
    </c:title>
    <c:autoTitleDeleted val="0"/>
    <c:plotArea>
      <c:layout/>
      <c:barChart>
        <c:barDir val="col"/>
        <c:grouping val="clustered"/>
        <c:varyColors val="0"/>
        <c:ser>
          <c:idx val="0"/>
          <c:order val="0"/>
          <c:tx>
            <c:strRef>
              <c:f>'12. Religion'!$B$19:$D$19</c:f>
              <c:strCache>
                <c:ptCount val="1"/>
                <c:pt idx="0">
                  <c:v>Christian </c:v>
                </c:pt>
              </c:strCache>
            </c:strRef>
          </c:tx>
          <c:invertIfNegative val="0"/>
          <c:val>
            <c:numRef>
              <c:f>'12. Religion'!$D$21:$D$32</c:f>
              <c:numCache>
                <c:formatCode>0.0%</c:formatCode>
                <c:ptCount val="12"/>
                <c:pt idx="0">
                  <c:v>0.3653762802529068</c:v>
                </c:pt>
                <c:pt idx="1">
                  <c:v>0.37070906162142692</c:v>
                </c:pt>
                <c:pt idx="2">
                  <c:v>0.38880368098159507</c:v>
                </c:pt>
                <c:pt idx="3">
                  <c:v>0.36622073578595316</c:v>
                </c:pt>
                <c:pt idx="4">
                  <c:v>0.35968538872642936</c:v>
                </c:pt>
                <c:pt idx="5">
                  <c:v>0.36292092811498999</c:v>
                </c:pt>
                <c:pt idx="6">
                  <c:v>0.35210779214345866</c:v>
                </c:pt>
                <c:pt idx="7">
                  <c:v>0.45435777757831436</c:v>
                </c:pt>
                <c:pt idx="8">
                  <c:v>0.40765940902021774</c:v>
                </c:pt>
                <c:pt idx="9">
                  <c:v>0.3711467324290999</c:v>
                </c:pt>
                <c:pt idx="10">
                  <c:v>0.38157389635316696</c:v>
                </c:pt>
                <c:pt idx="11">
                  <c:v>0.4150080688542227</c:v>
                </c:pt>
              </c:numCache>
            </c:numRef>
          </c:val>
          <c:extLst>
            <c:ext xmlns:c16="http://schemas.microsoft.com/office/drawing/2014/chart" uri="{C3380CC4-5D6E-409C-BE32-E72D297353CC}">
              <c16:uniqueId val="{00000000-EF9D-4B9E-A070-DD86366256D6}"/>
            </c:ext>
          </c:extLst>
        </c:ser>
        <c:ser>
          <c:idx val="2"/>
          <c:order val="1"/>
          <c:tx>
            <c:strRef>
              <c:f>'12. Religion'!$E$19:$G$19</c:f>
              <c:strCache>
                <c:ptCount val="1"/>
                <c:pt idx="0">
                  <c:v>  Maori Religions, Beliefs and Philosophies</c:v>
                </c:pt>
              </c:strCache>
            </c:strRef>
          </c:tx>
          <c:spPr>
            <a:solidFill>
              <a:schemeClr val="tx2"/>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Religion'!$G$21:$G$32</c:f>
              <c:numCache>
                <c:formatCode>0.0%</c:formatCode>
                <c:ptCount val="12"/>
                <c:pt idx="0">
                  <c:v>1.3127918370212915E-2</c:v>
                </c:pt>
                <c:pt idx="1">
                  <c:v>3.7319032706680409E-3</c:v>
                </c:pt>
                <c:pt idx="2">
                  <c:v>1.0736196319018405E-2</c:v>
                </c:pt>
                <c:pt idx="3">
                  <c:v>2.3889154323936935E-3</c:v>
                </c:pt>
                <c:pt idx="4">
                  <c:v>3.4788746596753051E-3</c:v>
                </c:pt>
                <c:pt idx="5">
                  <c:v>4.1300141461114454E-3</c:v>
                </c:pt>
                <c:pt idx="6">
                  <c:v>1.8328627334423145E-3</c:v>
                </c:pt>
                <c:pt idx="7">
                  <c:v>4.9367202226012026E-3</c:v>
                </c:pt>
                <c:pt idx="8">
                  <c:v>2.6568170036288231E-3</c:v>
                </c:pt>
                <c:pt idx="9">
                  <c:v>1.8495684340320592E-3</c:v>
                </c:pt>
                <c:pt idx="10">
                  <c:v>3.0710172744721691E-3</c:v>
                </c:pt>
                <c:pt idx="11">
                  <c:v>1.8827326519634212E-3</c:v>
                </c:pt>
              </c:numCache>
            </c:numRef>
          </c:val>
          <c:extLst>
            <c:ext xmlns:c16="http://schemas.microsoft.com/office/drawing/2014/chart" uri="{C3380CC4-5D6E-409C-BE32-E72D297353CC}">
              <c16:uniqueId val="{00000000-0C76-4E5E-A738-D7DB95206B8C}"/>
            </c:ext>
          </c:extLst>
        </c:ser>
        <c:ser>
          <c:idx val="5"/>
          <c:order val="2"/>
          <c:tx>
            <c:v>Buddhist</c:v>
          </c:tx>
          <c:spPr>
            <a:solidFill>
              <a:schemeClr val="accent2"/>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Religion'!$J$21:$J$32</c:f>
              <c:numCache>
                <c:formatCode>0.0%</c:formatCode>
                <c:ptCount val="12"/>
                <c:pt idx="0">
                  <c:v>1.1226329883153483E-2</c:v>
                </c:pt>
                <c:pt idx="1">
                  <c:v>7.4337912335291001E-3</c:v>
                </c:pt>
                <c:pt idx="2">
                  <c:v>5.3680981595092027E-3</c:v>
                </c:pt>
                <c:pt idx="3">
                  <c:v>1.9111323459149545E-3</c:v>
                </c:pt>
                <c:pt idx="4">
                  <c:v>2.4200867197741254E-3</c:v>
                </c:pt>
                <c:pt idx="5">
                  <c:v>9.6339896912245333E-3</c:v>
                </c:pt>
                <c:pt idx="6">
                  <c:v>5.3004408777926389E-3</c:v>
                </c:pt>
                <c:pt idx="7">
                  <c:v>3.9493761780809624E-3</c:v>
                </c:pt>
                <c:pt idx="8">
                  <c:v>2.9160186625194402E-3</c:v>
                </c:pt>
                <c:pt idx="9">
                  <c:v>1.1713933415536375E-2</c:v>
                </c:pt>
                <c:pt idx="10">
                  <c:v>5.7581573896353169E-3</c:v>
                </c:pt>
                <c:pt idx="11">
                  <c:v>4.7068316299085531E-3</c:v>
                </c:pt>
              </c:numCache>
            </c:numRef>
          </c:val>
          <c:extLst>
            <c:ext xmlns:c16="http://schemas.microsoft.com/office/drawing/2014/chart" uri="{C3380CC4-5D6E-409C-BE32-E72D297353CC}">
              <c16:uniqueId val="{00000001-0C76-4E5E-A738-D7DB95206B8C}"/>
            </c:ext>
          </c:extLst>
        </c:ser>
        <c:ser>
          <c:idx val="8"/>
          <c:order val="3"/>
          <c:tx>
            <c:v>Hindu</c:v>
          </c:tx>
          <c:spPr>
            <a:solidFill>
              <a:schemeClr val="accent3">
                <a:lumMod val="75000"/>
              </a:schemeClr>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Religion'!$M$21:$M$32</c:f>
              <c:numCache>
                <c:formatCode>0.0%</c:formatCode>
                <c:ptCount val="12"/>
                <c:pt idx="0">
                  <c:v>2.6253283415837634E-2</c:v>
                </c:pt>
                <c:pt idx="1">
                  <c:v>1.3081671652542797E-2</c:v>
                </c:pt>
                <c:pt idx="2">
                  <c:v>3.0674846625766872E-3</c:v>
                </c:pt>
                <c:pt idx="3">
                  <c:v>5.255613951266125E-3</c:v>
                </c:pt>
                <c:pt idx="4">
                  <c:v>3.1259453463749116E-3</c:v>
                </c:pt>
                <c:pt idx="5">
                  <c:v>1.7593209866506237E-2</c:v>
                </c:pt>
                <c:pt idx="6">
                  <c:v>5.647198692227671E-3</c:v>
                </c:pt>
                <c:pt idx="7">
                  <c:v>8.4373036531729655E-3</c:v>
                </c:pt>
                <c:pt idx="8">
                  <c:v>6.933644375324002E-3</c:v>
                </c:pt>
                <c:pt idx="9">
                  <c:v>1.1097410604192354E-2</c:v>
                </c:pt>
                <c:pt idx="10">
                  <c:v>8.4452975047984644E-3</c:v>
                </c:pt>
                <c:pt idx="11">
                  <c:v>5.7826788596019368E-3</c:v>
                </c:pt>
              </c:numCache>
            </c:numRef>
          </c:val>
          <c:extLst>
            <c:ext xmlns:c16="http://schemas.microsoft.com/office/drawing/2014/chart" uri="{C3380CC4-5D6E-409C-BE32-E72D297353CC}">
              <c16:uniqueId val="{00000002-0C76-4E5E-A738-D7DB95206B8C}"/>
            </c:ext>
          </c:extLst>
        </c:ser>
        <c:ser>
          <c:idx val="11"/>
          <c:order val="4"/>
          <c:tx>
            <c:v>Islam/Muslim</c:v>
          </c:tx>
          <c:spPr>
            <a:solidFill>
              <a:schemeClr val="accent4"/>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Religion'!$P$21:$P$32</c:f>
              <c:numCache>
                <c:formatCode>0.0%</c:formatCode>
                <c:ptCount val="12"/>
                <c:pt idx="0">
                  <c:v>1.2898757488422268E-2</c:v>
                </c:pt>
                <c:pt idx="1">
                  <c:v>7.5238371569500443E-3</c:v>
                </c:pt>
                <c:pt idx="2">
                  <c:v>5.3680981595092027E-3</c:v>
                </c:pt>
                <c:pt idx="3">
                  <c:v>1.6722408026755853E-3</c:v>
                </c:pt>
                <c:pt idx="4">
                  <c:v>1.7142280931733388E-3</c:v>
                </c:pt>
                <c:pt idx="5">
                  <c:v>1.0682753125965432E-2</c:v>
                </c:pt>
                <c:pt idx="6">
                  <c:v>3.863872789418933E-3</c:v>
                </c:pt>
                <c:pt idx="7">
                  <c:v>2.3337222870478411E-3</c:v>
                </c:pt>
                <c:pt idx="8">
                  <c:v>2.0736132711249352E-3</c:v>
                </c:pt>
                <c:pt idx="9">
                  <c:v>2.4660912453760789E-3</c:v>
                </c:pt>
                <c:pt idx="10">
                  <c:v>7.6775431861804226E-4</c:v>
                </c:pt>
                <c:pt idx="11">
                  <c:v>2.9585798816568047E-3</c:v>
                </c:pt>
              </c:numCache>
            </c:numRef>
          </c:val>
          <c:extLst>
            <c:ext xmlns:c16="http://schemas.microsoft.com/office/drawing/2014/chart" uri="{C3380CC4-5D6E-409C-BE32-E72D297353CC}">
              <c16:uniqueId val="{00000003-0C76-4E5E-A738-D7DB95206B8C}"/>
            </c:ext>
          </c:extLst>
        </c:ser>
        <c:ser>
          <c:idx val="14"/>
          <c:order val="5"/>
          <c:tx>
            <c:strRef>
              <c:f>'12. Religion'!$Q$19:$R$19</c:f>
              <c:strCache>
                <c:ptCount val="1"/>
                <c:pt idx="0">
                  <c:v>Judaism</c:v>
                </c:pt>
              </c:strCache>
            </c:strRef>
          </c:tx>
          <c:spPr>
            <a:solidFill>
              <a:schemeClr val="accent5">
                <a:lumMod val="75000"/>
              </a:schemeClr>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Religion'!$S$21:$S$32</c:f>
              <c:numCache>
                <c:formatCode>0.0%</c:formatCode>
                <c:ptCount val="12"/>
                <c:pt idx="0">
                  <c:v>1.1202711630712665E-3</c:v>
                </c:pt>
                <c:pt idx="1">
                  <c:v>6.1531381004312203E-4</c:v>
                </c:pt>
                <c:pt idx="2">
                  <c:v>0</c:v>
                </c:pt>
                <c:pt idx="3">
                  <c:v>4.7778308647873863E-4</c:v>
                </c:pt>
                <c:pt idx="4">
                  <c:v>4.5376625995764848E-4</c:v>
                </c:pt>
                <c:pt idx="5">
                  <c:v>7.560852669062292E-4</c:v>
                </c:pt>
                <c:pt idx="6">
                  <c:v>4.9536830633576062E-4</c:v>
                </c:pt>
                <c:pt idx="7">
                  <c:v>1.7951709900368009E-4</c:v>
                </c:pt>
                <c:pt idx="8">
                  <c:v>1.9440124416796267E-4</c:v>
                </c:pt>
                <c:pt idx="9">
                  <c:v>6.1652281134401974E-4</c:v>
                </c:pt>
                <c:pt idx="10">
                  <c:v>7.6775431861804226E-4</c:v>
                </c:pt>
                <c:pt idx="11">
                  <c:v>6.7240451855836469E-4</c:v>
                </c:pt>
              </c:numCache>
            </c:numRef>
          </c:val>
          <c:extLst>
            <c:ext xmlns:c16="http://schemas.microsoft.com/office/drawing/2014/chart" uri="{C3380CC4-5D6E-409C-BE32-E72D297353CC}">
              <c16:uniqueId val="{00000004-0C76-4E5E-A738-D7DB95206B8C}"/>
            </c:ext>
          </c:extLst>
        </c:ser>
        <c:ser>
          <c:idx val="17"/>
          <c:order val="6"/>
          <c:tx>
            <c:strRef>
              <c:f>'12. Religion'!$T$19:$U$19</c:f>
              <c:strCache>
                <c:ptCount val="1"/>
                <c:pt idx="0">
                  <c:v>Spritualism and New Age </c:v>
                </c:pt>
              </c:strCache>
            </c:strRef>
          </c:tx>
          <c:spPr>
            <a:solidFill>
              <a:schemeClr val="accent6">
                <a:lumMod val="75000"/>
              </a:schemeClr>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Religion'!$V$21:$V$32</c:f>
              <c:numCache>
                <c:formatCode>0.0%</c:formatCode>
                <c:ptCount val="12"/>
                <c:pt idx="0">
                  <c:v>4.1351091705844239E-3</c:v>
                </c:pt>
                <c:pt idx="1">
                  <c:v>4.3121992216030173E-3</c:v>
                </c:pt>
                <c:pt idx="2">
                  <c:v>6.9018404907975461E-3</c:v>
                </c:pt>
                <c:pt idx="3">
                  <c:v>4.7778308647873869E-3</c:v>
                </c:pt>
                <c:pt idx="4">
                  <c:v>3.9830593929615814E-3</c:v>
                </c:pt>
                <c:pt idx="5">
                  <c:v>4.6909806344612283E-3</c:v>
                </c:pt>
                <c:pt idx="6">
                  <c:v>2.972209838014564E-3</c:v>
                </c:pt>
                <c:pt idx="7">
                  <c:v>3.3210663315680817E-3</c:v>
                </c:pt>
                <c:pt idx="8">
                  <c:v>4.1472265422498704E-3</c:v>
                </c:pt>
                <c:pt idx="9">
                  <c:v>1.2330456226880395E-3</c:v>
                </c:pt>
                <c:pt idx="10">
                  <c:v>4.2226487523992322E-3</c:v>
                </c:pt>
                <c:pt idx="11">
                  <c:v>3.8999462076385154E-3</c:v>
                </c:pt>
              </c:numCache>
            </c:numRef>
          </c:val>
          <c:extLst>
            <c:ext xmlns:c16="http://schemas.microsoft.com/office/drawing/2014/chart" uri="{C3380CC4-5D6E-409C-BE32-E72D297353CC}">
              <c16:uniqueId val="{00000005-0C76-4E5E-A738-D7DB95206B8C}"/>
            </c:ext>
          </c:extLst>
        </c:ser>
        <c:ser>
          <c:idx val="20"/>
          <c:order val="7"/>
          <c:tx>
            <c:strRef>
              <c:f>'12. Religion'!$W$19:$X$19</c:f>
              <c:strCache>
                <c:ptCount val="1"/>
                <c:pt idx="0">
                  <c:v>Sikhism</c:v>
                </c:pt>
              </c:strCache>
            </c:strRef>
          </c:tx>
          <c:spPr>
            <a:solidFill>
              <a:schemeClr val="tx2">
                <a:lumMod val="60000"/>
                <a:lumOff val="40000"/>
              </a:schemeClr>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Religion'!$Y$21:$Y$32</c:f>
              <c:numCache>
                <c:formatCode>0.0%</c:formatCode>
                <c:ptCount val="12"/>
                <c:pt idx="0">
                  <c:v>8.7042835211622732E-3</c:v>
                </c:pt>
                <c:pt idx="1">
                  <c:v>4.9575283394531211E-3</c:v>
                </c:pt>
                <c:pt idx="2">
                  <c:v>3.8343558282208589E-3</c:v>
                </c:pt>
                <c:pt idx="3">
                  <c:v>3.105590062111801E-3</c:v>
                </c:pt>
                <c:pt idx="4">
                  <c:v>1.0587879399011797E-3</c:v>
                </c:pt>
                <c:pt idx="5">
                  <c:v>6.5527389798539859E-3</c:v>
                </c:pt>
                <c:pt idx="6">
                  <c:v>2.9226730073809879E-3</c:v>
                </c:pt>
                <c:pt idx="7">
                  <c:v>3.4108248810699221E-3</c:v>
                </c:pt>
                <c:pt idx="8">
                  <c:v>2.3328149300155523E-3</c:v>
                </c:pt>
                <c:pt idx="9">
                  <c:v>2.4660912453760789E-3</c:v>
                </c:pt>
                <c:pt idx="10">
                  <c:v>2.3032629558541267E-3</c:v>
                </c:pt>
                <c:pt idx="11">
                  <c:v>2.4206562668101128E-3</c:v>
                </c:pt>
              </c:numCache>
            </c:numRef>
          </c:val>
          <c:extLst>
            <c:ext xmlns:c16="http://schemas.microsoft.com/office/drawing/2014/chart" uri="{C3380CC4-5D6E-409C-BE32-E72D297353CC}">
              <c16:uniqueId val="{00000006-0C76-4E5E-A738-D7DB95206B8C}"/>
            </c:ext>
          </c:extLst>
        </c:ser>
        <c:ser>
          <c:idx val="23"/>
          <c:order val="8"/>
          <c:tx>
            <c:strRef>
              <c:f>'12. Religion'!$Z$19:$AA$19</c:f>
              <c:strCache>
                <c:ptCount val="1"/>
                <c:pt idx="0">
                  <c:v>Other religions </c:v>
                </c:pt>
              </c:strCache>
            </c:strRef>
          </c:tx>
          <c:spPr>
            <a:solidFill>
              <a:schemeClr val="accent2">
                <a:lumMod val="40000"/>
                <a:lumOff val="60000"/>
              </a:schemeClr>
            </a:solidFill>
          </c:spPr>
          <c:invertIfNegative val="0"/>
          <c:cat>
            <c:strRef>
              <c:f>'12. Religion'!$A$21:$A$32</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Religion'!$AB$21:$AB$32</c:f>
              <c:numCache>
                <c:formatCode>0.0%</c:formatCode>
                <c:ptCount val="12"/>
                <c:pt idx="0">
                  <c:v>6.3386282901981058E-3</c:v>
                </c:pt>
                <c:pt idx="1">
                  <c:v>6.1881559595393654E-3</c:v>
                </c:pt>
                <c:pt idx="2">
                  <c:v>5.3680981595092027E-3</c:v>
                </c:pt>
                <c:pt idx="3">
                  <c:v>5.255613951266125E-3</c:v>
                </c:pt>
                <c:pt idx="4">
                  <c:v>4.7897549662196228E-3</c:v>
                </c:pt>
                <c:pt idx="5">
                  <c:v>7.2356547048015481E-3</c:v>
                </c:pt>
                <c:pt idx="6">
                  <c:v>5.449051369693367E-3</c:v>
                </c:pt>
                <c:pt idx="7">
                  <c:v>2.6927564850552014E-3</c:v>
                </c:pt>
                <c:pt idx="8">
                  <c:v>4.1472265422498704E-3</c:v>
                </c:pt>
                <c:pt idx="9">
                  <c:v>5.5487053020961772E-3</c:v>
                </c:pt>
                <c:pt idx="10">
                  <c:v>3.4548944337811898E-3</c:v>
                </c:pt>
                <c:pt idx="11">
                  <c:v>5.244755244755245E-3</c:v>
                </c:pt>
              </c:numCache>
            </c:numRef>
          </c:val>
          <c:extLst>
            <c:ext xmlns:c16="http://schemas.microsoft.com/office/drawing/2014/chart" uri="{C3380CC4-5D6E-409C-BE32-E72D297353CC}">
              <c16:uniqueId val="{00000007-0C76-4E5E-A738-D7DB95206B8C}"/>
            </c:ext>
          </c:extLst>
        </c:ser>
        <c:dLbls>
          <c:showLegendKey val="0"/>
          <c:showVal val="0"/>
          <c:showCatName val="0"/>
          <c:showSerName val="0"/>
          <c:showPercent val="0"/>
          <c:showBubbleSize val="0"/>
        </c:dLbls>
        <c:gapWidth val="150"/>
        <c:axId val="1450479040"/>
        <c:axId val="1450476864"/>
      </c:barChart>
      <c:catAx>
        <c:axId val="145047904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6864"/>
        <c:crosses val="autoZero"/>
        <c:auto val="1"/>
        <c:lblAlgn val="ctr"/>
        <c:lblOffset val="100"/>
        <c:noMultiLvlLbl val="0"/>
      </c:catAx>
      <c:valAx>
        <c:axId val="1450476864"/>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people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9040"/>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rgbClr val="136B99"/>
                </a:solidFill>
                <a:latin typeface="Arial" panose="020B0604020202020204" pitchFamily="34" charset="0"/>
                <a:cs typeface="Arial" panose="020B0604020202020204" pitchFamily="34" charset="0"/>
              </a:defRPr>
            </a:pPr>
            <a:r>
              <a:rPr lang="en-US" sz="1200">
                <a:solidFill>
                  <a:srgbClr val="136B99"/>
                </a:solidFill>
                <a:latin typeface="Arial" panose="020B0604020202020204" pitchFamily="34" charset="0"/>
                <a:cs typeface="Arial" panose="020B0604020202020204" pitchFamily="34" charset="0"/>
              </a:rPr>
              <a:t>Per cent change in religious affiliation (total counts)</a:t>
            </a:r>
          </a:p>
          <a:p>
            <a:pPr>
              <a:defRPr sz="1200">
                <a:solidFill>
                  <a:srgbClr val="136B99"/>
                </a:solidFill>
                <a:latin typeface="Arial" panose="020B0604020202020204" pitchFamily="34" charset="0"/>
                <a:cs typeface="Arial" panose="020B0604020202020204" pitchFamily="34" charset="0"/>
              </a:defRPr>
            </a:pPr>
            <a:r>
              <a:rPr lang="en-US" sz="1200">
                <a:solidFill>
                  <a:srgbClr val="136B99"/>
                </a:solidFill>
                <a:latin typeface="Arial" panose="020B0604020202020204" pitchFamily="34" charset="0"/>
                <a:cs typeface="Arial" panose="020B0604020202020204" pitchFamily="34" charset="0"/>
              </a:rPr>
              <a:t>Census usually resident population, Canterbury, 2013-18</a:t>
            </a:r>
          </a:p>
        </c:rich>
      </c:tx>
      <c:overlay val="0"/>
    </c:title>
    <c:autoTitleDeleted val="0"/>
    <c:plotArea>
      <c:layout/>
      <c:barChart>
        <c:barDir val="col"/>
        <c:grouping val="clustered"/>
        <c:varyColors val="0"/>
        <c:ser>
          <c:idx val="0"/>
          <c:order val="0"/>
          <c:tx>
            <c:v>Christian</c:v>
          </c:tx>
          <c:invertIfNegative val="0"/>
          <c:cat>
            <c:strRef>
              <c:f>'12. Religion'!$A$38:$A$49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Religion'!$C$38:$C$49</c:f>
              <c:numCache>
                <c:formatCode>0.0%</c:formatCode>
                <c:ptCount val="12"/>
                <c:pt idx="0">
                  <c:v>-7.6277436461021308E-2</c:v>
                </c:pt>
                <c:pt idx="1">
                  <c:v>-0.10383359535614947</c:v>
                </c:pt>
                <c:pt idx="2">
                  <c:v>-6.6298342541436461E-2</c:v>
                </c:pt>
                <c:pt idx="3">
                  <c:v>-0.15630159603742433</c:v>
                </c:pt>
                <c:pt idx="4">
                  <c:v>-7.5906735751295334E-2</c:v>
                </c:pt>
                <c:pt idx="5">
                  <c:v>-0.11098719455121184</c:v>
                </c:pt>
                <c:pt idx="6">
                  <c:v>2.8207724576884131E-2</c:v>
                </c:pt>
                <c:pt idx="7">
                  <c:v>-9.2994087081168256E-2</c:v>
                </c:pt>
                <c:pt idx="8">
                  <c:v>-0.18171175858480748</c:v>
                </c:pt>
                <c:pt idx="9">
                  <c:v>-0.11078286558345643</c:v>
                </c:pt>
                <c:pt idx="10">
                  <c:v>-0.21111111111111111</c:v>
                </c:pt>
                <c:pt idx="11">
                  <c:v>-0.10912240184757506</c:v>
                </c:pt>
              </c:numCache>
            </c:numRef>
          </c:val>
          <c:extLst>
            <c:ext xmlns:c16="http://schemas.microsoft.com/office/drawing/2014/chart" uri="{C3380CC4-5D6E-409C-BE32-E72D297353CC}">
              <c16:uniqueId val="{00000000-A16C-4A01-B0E6-98946FE65013}"/>
            </c:ext>
          </c:extLst>
        </c:ser>
        <c:ser>
          <c:idx val="8"/>
          <c:order val="1"/>
          <c:tx>
            <c:strRef>
              <c:f>'12. Religion'!$T$36:$U$36</c:f>
              <c:strCache>
                <c:ptCount val="1"/>
                <c:pt idx="0">
                  <c:v>Total people with at least one religious affiliation </c:v>
                </c:pt>
              </c:strCache>
            </c:strRef>
          </c:tx>
          <c:invertIfNegative val="0"/>
          <c:cat>
            <c:strRef>
              <c:f>'12. Religion'!$A$38:$A$49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Religion'!$U$38:$U$49</c:f>
              <c:numCache>
                <c:formatCode>0.0%</c:formatCode>
                <c:ptCount val="12"/>
                <c:pt idx="0">
                  <c:v>-1.1093265342352204E-2</c:v>
                </c:pt>
                <c:pt idx="1">
                  <c:v>-4.432161144833667E-2</c:v>
                </c:pt>
                <c:pt idx="2">
                  <c:v>-2.6086956521739129E-2</c:v>
                </c:pt>
                <c:pt idx="3">
                  <c:v>-0.1263213530655391</c:v>
                </c:pt>
                <c:pt idx="4">
                  <c:v>-4.2011537496864808E-2</c:v>
                </c:pt>
                <c:pt idx="5">
                  <c:v>-3.7153962663552254E-2</c:v>
                </c:pt>
                <c:pt idx="6">
                  <c:v>8.1930727500347758E-2</c:v>
                </c:pt>
                <c:pt idx="7">
                  <c:v>-6.510101882231048E-2</c:v>
                </c:pt>
                <c:pt idx="8">
                  <c:v>-0.15099571464582809</c:v>
                </c:pt>
                <c:pt idx="9">
                  <c:v>-6.4606741573033713E-2</c:v>
                </c:pt>
                <c:pt idx="10">
                  <c:v>-0.17862595419847327</c:v>
                </c:pt>
                <c:pt idx="11">
                  <c:v>-7.7759197324414719E-2</c:v>
                </c:pt>
              </c:numCache>
            </c:numRef>
          </c:val>
          <c:extLst>
            <c:ext xmlns:c16="http://schemas.microsoft.com/office/drawing/2014/chart" uri="{C3380CC4-5D6E-409C-BE32-E72D297353CC}">
              <c16:uniqueId val="{00000008-A16C-4A01-B0E6-98946FE65013}"/>
            </c:ext>
          </c:extLst>
        </c:ser>
        <c:ser>
          <c:idx val="9"/>
          <c:order val="2"/>
          <c:tx>
            <c:strRef>
              <c:f>'12. Religion'!$V$36:$W$36</c:f>
              <c:strCache>
                <c:ptCount val="1"/>
                <c:pt idx="0">
                  <c:v>No religion </c:v>
                </c:pt>
              </c:strCache>
            </c:strRef>
          </c:tx>
          <c:invertIfNegative val="0"/>
          <c:cat>
            <c:strRef>
              <c:f>'12. Religion'!$A$38:$A$49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Religion'!$W$38:$W$49</c:f>
              <c:numCache>
                <c:formatCode>0.0%</c:formatCode>
                <c:ptCount val="12"/>
                <c:pt idx="0">
                  <c:v>0.38478232156091546</c:v>
                </c:pt>
                <c:pt idx="1">
                  <c:v>0.36527242560479556</c:v>
                </c:pt>
                <c:pt idx="2">
                  <c:v>0.36864406779661019</c:v>
                </c:pt>
                <c:pt idx="3">
                  <c:v>0.39669421487603307</c:v>
                </c:pt>
                <c:pt idx="4">
                  <c:v>0.46437380104138121</c:v>
                </c:pt>
                <c:pt idx="5">
                  <c:v>0.30062013568069257</c:v>
                </c:pt>
                <c:pt idx="6">
                  <c:v>0.69873456319560912</c:v>
                </c:pt>
                <c:pt idx="7">
                  <c:v>0.36915887850467288</c:v>
                </c:pt>
                <c:pt idx="8">
                  <c:v>0.362326768781911</c:v>
                </c:pt>
                <c:pt idx="9">
                  <c:v>0.57116104868913853</c:v>
                </c:pt>
                <c:pt idx="10">
                  <c:v>0.38436830835117775</c:v>
                </c:pt>
                <c:pt idx="11">
                  <c:v>0.39125341663412727</c:v>
                </c:pt>
              </c:numCache>
            </c:numRef>
          </c:val>
          <c:extLst>
            <c:ext xmlns:c16="http://schemas.microsoft.com/office/drawing/2014/chart" uri="{C3380CC4-5D6E-409C-BE32-E72D297353CC}">
              <c16:uniqueId val="{00000009-A16C-4A01-B0E6-98946FE65013}"/>
            </c:ext>
          </c:extLst>
        </c:ser>
        <c:ser>
          <c:idx val="10"/>
          <c:order val="3"/>
          <c:tx>
            <c:strRef>
              <c:f>'12. Religion'!$X$36:$Y$36</c:f>
              <c:strCache>
                <c:ptCount val="1"/>
                <c:pt idx="0">
                  <c:v>Object to answering </c:v>
                </c:pt>
              </c:strCache>
            </c:strRef>
          </c:tx>
          <c:invertIfNegative val="0"/>
          <c:cat>
            <c:strRef>
              <c:f>'12. Religion'!$A$38:$A$49</c:f>
              <c:strCache>
                <c:ptCount val="12"/>
                <c:pt idx="0">
                  <c:v>Total New Zealand</c:v>
                </c:pt>
                <c:pt idx="1">
                  <c:v>Canterbury Region</c:v>
                </c:pt>
                <c:pt idx="2">
                  <c:v>Kaikōura District</c:v>
                </c:pt>
                <c:pt idx="3">
                  <c:v>Hurunui District</c:v>
                </c:pt>
                <c:pt idx="4">
                  <c:v>Waimakariri District</c:v>
                </c:pt>
                <c:pt idx="5">
                  <c:v>Christchurch City</c:v>
                </c:pt>
                <c:pt idx="6">
                  <c:v>Selwyn District</c:v>
                </c:pt>
                <c:pt idx="7">
                  <c:v>Ashburton District</c:v>
                </c:pt>
                <c:pt idx="8">
                  <c:v>Timaru District</c:v>
                </c:pt>
                <c:pt idx="9">
                  <c:v>Mackenzie District</c:v>
                </c:pt>
                <c:pt idx="10">
                  <c:v>Waimate District</c:v>
                </c:pt>
                <c:pt idx="11">
                  <c:v>Waitaki District</c:v>
                </c:pt>
              </c:strCache>
            </c:strRef>
          </c:cat>
          <c:val>
            <c:numRef>
              <c:f>'12. Religion'!$Y$38:$Y$49</c:f>
              <c:numCache>
                <c:formatCode>0.0%</c:formatCode>
                <c:ptCount val="12"/>
                <c:pt idx="0">
                  <c:v>0.80770831166129198</c:v>
                </c:pt>
                <c:pt idx="1">
                  <c:v>0.95521949787109084</c:v>
                </c:pt>
                <c:pt idx="2">
                  <c:v>0.7192982456140351</c:v>
                </c:pt>
                <c:pt idx="3">
                  <c:v>0.903954802259887</c:v>
                </c:pt>
                <c:pt idx="4">
                  <c:v>1.0813793103448275</c:v>
                </c:pt>
                <c:pt idx="5">
                  <c:v>0.84946236559139787</c:v>
                </c:pt>
                <c:pt idx="6">
                  <c:v>1.3333333333333333</c:v>
                </c:pt>
                <c:pt idx="7">
                  <c:v>1.1812865497076024</c:v>
                </c:pt>
                <c:pt idx="8">
                  <c:v>1.0657672849915683</c:v>
                </c:pt>
                <c:pt idx="9">
                  <c:v>1.4375</c:v>
                </c:pt>
                <c:pt idx="10">
                  <c:v>0.99159663865546221</c:v>
                </c:pt>
                <c:pt idx="11">
                  <c:v>0.74613003095975228</c:v>
                </c:pt>
              </c:numCache>
            </c:numRef>
          </c:val>
          <c:extLst>
            <c:ext xmlns:c16="http://schemas.microsoft.com/office/drawing/2014/chart" uri="{C3380CC4-5D6E-409C-BE32-E72D297353CC}">
              <c16:uniqueId val="{0000000A-A16C-4A01-B0E6-98946FE65013}"/>
            </c:ext>
          </c:extLst>
        </c:ser>
        <c:dLbls>
          <c:showLegendKey val="0"/>
          <c:showVal val="0"/>
          <c:showCatName val="0"/>
          <c:showSerName val="0"/>
          <c:showPercent val="0"/>
          <c:showBubbleSize val="0"/>
        </c:dLbls>
        <c:gapWidth val="150"/>
        <c:axId val="1450486656"/>
        <c:axId val="1450477408"/>
      </c:barChart>
      <c:catAx>
        <c:axId val="145048665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7408"/>
        <c:crosses val="autoZero"/>
        <c:auto val="1"/>
        <c:lblAlgn val="ctr"/>
        <c:lblOffset val="100"/>
        <c:noMultiLvlLbl val="0"/>
      </c:catAx>
      <c:valAx>
        <c:axId val="1450477408"/>
        <c:scaling>
          <c:orientation val="minMax"/>
          <c:min val="-0.4"/>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6656"/>
        <c:crosses val="autoZero"/>
        <c:crossBetween val="between"/>
        <c:majorUnit val="0.2"/>
      </c:valAx>
    </c:plotArea>
    <c:legend>
      <c:legendPos val="b"/>
      <c:overlay val="0"/>
      <c:txPr>
        <a:bodyPr/>
        <a:lstStyle/>
        <a:p>
          <a:pPr>
            <a:defRPr sz="85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Ngāi Tahu responses by regional council area for the Māori descent census</a:t>
            </a:r>
            <a:r>
              <a:rPr lang="en-NZ" sz="1200" baseline="0">
                <a:solidFill>
                  <a:srgbClr val="136B99"/>
                </a:solidFill>
                <a:latin typeface="Arial" panose="020B0604020202020204" pitchFamily="34" charset="0"/>
                <a:cs typeface="Arial" panose="020B0604020202020204" pitchFamily="34" charset="0"/>
              </a:rPr>
              <a:t> usually resident population 2001, 2006, 2013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'14. Ngāi Tahu'!$E$3</c:f>
              <c:strCache>
                <c:ptCount val="1"/>
                <c:pt idx="0">
                  <c:v>2001</c:v>
                </c:pt>
              </c:strCache>
            </c:strRef>
          </c:tx>
          <c:invertIfNegative val="0"/>
          <c:cat>
            <c:strRef>
              <c:f>('14. Ngāi Tahu'!$A$4:$A$20,'14. Ngāi Tahu'!$A$22)</c:f>
              <c:strCache>
                <c:ptCount val="18"/>
                <c:pt idx="0">
                  <c:v>Total New Zealand</c:v>
                </c:pt>
                <c:pt idx="1">
                  <c:v>  Northland Region</c:v>
                </c:pt>
                <c:pt idx="2">
                  <c:v>  Auckland Region</c:v>
                </c:pt>
                <c:pt idx="3">
                  <c:v>  Waikato Region</c:v>
                </c:pt>
                <c:pt idx="4">
                  <c:v>  Bay of Plenty Region</c:v>
                </c:pt>
                <c:pt idx="5">
                  <c:v>  Gisborne Region</c:v>
                </c:pt>
                <c:pt idx="6">
                  <c:v>  Hawke's Bay Region</c:v>
                </c:pt>
                <c:pt idx="7">
                  <c:v>  Taranaki Region</c:v>
                </c:pt>
                <c:pt idx="8">
                  <c:v>  Manawatu-Wanganui Region</c:v>
                </c:pt>
                <c:pt idx="9">
                  <c:v>  Wellington Region</c:v>
                </c:pt>
                <c:pt idx="10">
                  <c:v>  Tasman Region</c:v>
                </c:pt>
                <c:pt idx="11">
                  <c:v>  Nelson Region</c:v>
                </c:pt>
                <c:pt idx="12">
                  <c:v>  Marlborough Region</c:v>
                </c:pt>
                <c:pt idx="13">
                  <c:v>  West Coast Region</c:v>
                </c:pt>
                <c:pt idx="14">
                  <c:v>  Canterbury Region</c:v>
                </c:pt>
                <c:pt idx="15">
                  <c:v>  Otago Region</c:v>
                </c:pt>
                <c:pt idx="16">
                  <c:v>  Southland Region</c:v>
                </c:pt>
                <c:pt idx="17">
                  <c:v>  Area Outside Region</c:v>
                </c:pt>
              </c:strCache>
            </c:strRef>
          </c:cat>
          <c:val>
            <c:numRef>
              <c:f>('14. Ngāi Tahu'!$E$4:$E$20,'14. Ngāi Tahu'!$E$22)</c:f>
              <c:numCache>
                <c:formatCode>General</c:formatCode>
                <c:ptCount val="18"/>
                <c:pt idx="0">
                  <c:v>39180</c:v>
                </c:pt>
                <c:pt idx="1">
                  <c:v>681</c:v>
                </c:pt>
                <c:pt idx="2">
                  <c:v>4203</c:v>
                </c:pt>
                <c:pt idx="3">
                  <c:v>2181</c:v>
                </c:pt>
                <c:pt idx="4">
                  <c:v>1809</c:v>
                </c:pt>
                <c:pt idx="5">
                  <c:v>564</c:v>
                </c:pt>
                <c:pt idx="6">
                  <c:v>1227</c:v>
                </c:pt>
                <c:pt idx="7">
                  <c:v>555</c:v>
                </c:pt>
                <c:pt idx="8">
                  <c:v>2085</c:v>
                </c:pt>
                <c:pt idx="9">
                  <c:v>3798</c:v>
                </c:pt>
                <c:pt idx="10">
                  <c:v>483</c:v>
                </c:pt>
                <c:pt idx="11">
                  <c:v>573</c:v>
                </c:pt>
                <c:pt idx="12">
                  <c:v>1167</c:v>
                </c:pt>
                <c:pt idx="13">
                  <c:v>900</c:v>
                </c:pt>
                <c:pt idx="14">
                  <c:v>11058</c:v>
                </c:pt>
                <c:pt idx="15">
                  <c:v>3801</c:v>
                </c:pt>
                <c:pt idx="16">
                  <c:v>4011</c:v>
                </c:pt>
                <c:pt idx="17">
                  <c:v>81</c:v>
                </c:pt>
              </c:numCache>
            </c:numRef>
          </c:val>
          <c:extLst>
            <c:ext xmlns:c16="http://schemas.microsoft.com/office/drawing/2014/chart" uri="{C3380CC4-5D6E-409C-BE32-E72D297353CC}">
              <c16:uniqueId val="{00000000-B420-4ABA-9BE8-F98F66705DBE}"/>
            </c:ext>
          </c:extLst>
        </c:ser>
        <c:ser>
          <c:idx val="1"/>
          <c:order val="1"/>
          <c:tx>
            <c:strRef>
              <c:f>'14. Ngāi Tahu'!$F$3</c:f>
              <c:strCache>
                <c:ptCount val="1"/>
                <c:pt idx="0">
                  <c:v>2006</c:v>
                </c:pt>
              </c:strCache>
            </c:strRef>
          </c:tx>
          <c:invertIfNegative val="0"/>
          <c:cat>
            <c:strRef>
              <c:f>('14. Ngāi Tahu'!$A$4:$A$20,'14. Ngāi Tahu'!$A$22)</c:f>
              <c:strCache>
                <c:ptCount val="18"/>
                <c:pt idx="0">
                  <c:v>Total New Zealand</c:v>
                </c:pt>
                <c:pt idx="1">
                  <c:v>  Northland Region</c:v>
                </c:pt>
                <c:pt idx="2">
                  <c:v>  Auckland Region</c:v>
                </c:pt>
                <c:pt idx="3">
                  <c:v>  Waikato Region</c:v>
                </c:pt>
                <c:pt idx="4">
                  <c:v>  Bay of Plenty Region</c:v>
                </c:pt>
                <c:pt idx="5">
                  <c:v>  Gisborne Region</c:v>
                </c:pt>
                <c:pt idx="6">
                  <c:v>  Hawke's Bay Region</c:v>
                </c:pt>
                <c:pt idx="7">
                  <c:v>  Taranaki Region</c:v>
                </c:pt>
                <c:pt idx="8">
                  <c:v>  Manawatu-Wanganui Region</c:v>
                </c:pt>
                <c:pt idx="9">
                  <c:v>  Wellington Region</c:v>
                </c:pt>
                <c:pt idx="10">
                  <c:v>  Tasman Region</c:v>
                </c:pt>
                <c:pt idx="11">
                  <c:v>  Nelson Region</c:v>
                </c:pt>
                <c:pt idx="12">
                  <c:v>  Marlborough Region</c:v>
                </c:pt>
                <c:pt idx="13">
                  <c:v>  West Coast Region</c:v>
                </c:pt>
                <c:pt idx="14">
                  <c:v>  Canterbury Region</c:v>
                </c:pt>
                <c:pt idx="15">
                  <c:v>  Otago Region</c:v>
                </c:pt>
                <c:pt idx="16">
                  <c:v>  Southland Region</c:v>
                </c:pt>
                <c:pt idx="17">
                  <c:v>  Area Outside Region</c:v>
                </c:pt>
              </c:strCache>
            </c:strRef>
          </c:cat>
          <c:val>
            <c:numRef>
              <c:f>('14. Ngāi Tahu'!$F$4:$F$20,'14. Ngāi Tahu'!$F$22)</c:f>
              <c:numCache>
                <c:formatCode>General</c:formatCode>
                <c:ptCount val="18"/>
                <c:pt idx="0">
                  <c:v>49185</c:v>
                </c:pt>
                <c:pt idx="1">
                  <c:v>954</c:v>
                </c:pt>
                <c:pt idx="2">
                  <c:v>5748</c:v>
                </c:pt>
                <c:pt idx="3">
                  <c:v>2754</c:v>
                </c:pt>
                <c:pt idx="4">
                  <c:v>2412</c:v>
                </c:pt>
                <c:pt idx="5">
                  <c:v>519</c:v>
                </c:pt>
                <c:pt idx="6">
                  <c:v>1704</c:v>
                </c:pt>
                <c:pt idx="7">
                  <c:v>741</c:v>
                </c:pt>
                <c:pt idx="8">
                  <c:v>2619</c:v>
                </c:pt>
                <c:pt idx="9">
                  <c:v>4944</c:v>
                </c:pt>
                <c:pt idx="10">
                  <c:v>615</c:v>
                </c:pt>
                <c:pt idx="11">
                  <c:v>699</c:v>
                </c:pt>
                <c:pt idx="12">
                  <c:v>1299</c:v>
                </c:pt>
                <c:pt idx="13">
                  <c:v>1101</c:v>
                </c:pt>
                <c:pt idx="14">
                  <c:v>13683</c:v>
                </c:pt>
                <c:pt idx="15">
                  <c:v>4680</c:v>
                </c:pt>
                <c:pt idx="16">
                  <c:v>4632</c:v>
                </c:pt>
                <c:pt idx="17">
                  <c:v>78</c:v>
                </c:pt>
              </c:numCache>
            </c:numRef>
          </c:val>
          <c:extLst>
            <c:ext xmlns:c16="http://schemas.microsoft.com/office/drawing/2014/chart" uri="{C3380CC4-5D6E-409C-BE32-E72D297353CC}">
              <c16:uniqueId val="{00000001-B420-4ABA-9BE8-F98F66705DBE}"/>
            </c:ext>
          </c:extLst>
        </c:ser>
        <c:ser>
          <c:idx val="2"/>
          <c:order val="2"/>
          <c:tx>
            <c:strRef>
              <c:f>'14. Ngāi Tahu'!$G$3</c:f>
              <c:strCache>
                <c:ptCount val="1"/>
                <c:pt idx="0">
                  <c:v>2013</c:v>
                </c:pt>
              </c:strCache>
            </c:strRef>
          </c:tx>
          <c:invertIfNegative val="0"/>
          <c:cat>
            <c:strRef>
              <c:f>('14. Ngāi Tahu'!$A$4:$A$20,'14. Ngāi Tahu'!$A$22)</c:f>
              <c:strCache>
                <c:ptCount val="18"/>
                <c:pt idx="0">
                  <c:v>Total New Zealand</c:v>
                </c:pt>
                <c:pt idx="1">
                  <c:v>  Northland Region</c:v>
                </c:pt>
                <c:pt idx="2">
                  <c:v>  Auckland Region</c:v>
                </c:pt>
                <c:pt idx="3">
                  <c:v>  Waikato Region</c:v>
                </c:pt>
                <c:pt idx="4">
                  <c:v>  Bay of Plenty Region</c:v>
                </c:pt>
                <c:pt idx="5">
                  <c:v>  Gisborne Region</c:v>
                </c:pt>
                <c:pt idx="6">
                  <c:v>  Hawke's Bay Region</c:v>
                </c:pt>
                <c:pt idx="7">
                  <c:v>  Taranaki Region</c:v>
                </c:pt>
                <c:pt idx="8">
                  <c:v>  Manawatu-Wanganui Region</c:v>
                </c:pt>
                <c:pt idx="9">
                  <c:v>  Wellington Region</c:v>
                </c:pt>
                <c:pt idx="10">
                  <c:v>  Tasman Region</c:v>
                </c:pt>
                <c:pt idx="11">
                  <c:v>  Nelson Region</c:v>
                </c:pt>
                <c:pt idx="12">
                  <c:v>  Marlborough Region</c:v>
                </c:pt>
                <c:pt idx="13">
                  <c:v>  West Coast Region</c:v>
                </c:pt>
                <c:pt idx="14">
                  <c:v>  Canterbury Region</c:v>
                </c:pt>
                <c:pt idx="15">
                  <c:v>  Otago Region</c:v>
                </c:pt>
                <c:pt idx="16">
                  <c:v>  Southland Region</c:v>
                </c:pt>
                <c:pt idx="17">
                  <c:v>  Area Outside Region</c:v>
                </c:pt>
              </c:strCache>
            </c:strRef>
          </c:cat>
          <c:val>
            <c:numRef>
              <c:f>('14. Ngāi Tahu'!$G$4:$G$20,'14. Ngāi Tahu'!$G$22)</c:f>
              <c:numCache>
                <c:formatCode>General</c:formatCode>
                <c:ptCount val="18"/>
                <c:pt idx="0">
                  <c:v>54819</c:v>
                </c:pt>
                <c:pt idx="1">
                  <c:v>1020</c:v>
                </c:pt>
                <c:pt idx="2">
                  <c:v>6600</c:v>
                </c:pt>
                <c:pt idx="3">
                  <c:v>3201</c:v>
                </c:pt>
                <c:pt idx="4">
                  <c:v>2631</c:v>
                </c:pt>
                <c:pt idx="5">
                  <c:v>582</c:v>
                </c:pt>
                <c:pt idx="6">
                  <c:v>1698</c:v>
                </c:pt>
                <c:pt idx="7">
                  <c:v>891</c:v>
                </c:pt>
                <c:pt idx="8">
                  <c:v>2784</c:v>
                </c:pt>
                <c:pt idx="9">
                  <c:v>5565</c:v>
                </c:pt>
                <c:pt idx="10">
                  <c:v>762</c:v>
                </c:pt>
                <c:pt idx="11">
                  <c:v>780</c:v>
                </c:pt>
                <c:pt idx="12">
                  <c:v>1371</c:v>
                </c:pt>
                <c:pt idx="13">
                  <c:v>1125</c:v>
                </c:pt>
                <c:pt idx="14">
                  <c:v>15372</c:v>
                </c:pt>
                <c:pt idx="15">
                  <c:v>5328</c:v>
                </c:pt>
                <c:pt idx="16">
                  <c:v>5028</c:v>
                </c:pt>
                <c:pt idx="17">
                  <c:v>78</c:v>
                </c:pt>
              </c:numCache>
            </c:numRef>
          </c:val>
          <c:extLst>
            <c:ext xmlns:c16="http://schemas.microsoft.com/office/drawing/2014/chart" uri="{C3380CC4-5D6E-409C-BE32-E72D297353CC}">
              <c16:uniqueId val="{00000002-B420-4ABA-9BE8-F98F66705DBE}"/>
            </c:ext>
          </c:extLst>
        </c:ser>
        <c:dLbls>
          <c:showLegendKey val="0"/>
          <c:showVal val="0"/>
          <c:showCatName val="0"/>
          <c:showSerName val="0"/>
          <c:showPercent val="0"/>
          <c:showBubbleSize val="0"/>
        </c:dLbls>
        <c:gapWidth val="150"/>
        <c:axId val="1450481216"/>
        <c:axId val="1450481760"/>
      </c:barChart>
      <c:catAx>
        <c:axId val="14504812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1760"/>
        <c:crosses val="autoZero"/>
        <c:auto val="1"/>
        <c:lblAlgn val="ctr"/>
        <c:lblOffset val="100"/>
        <c:noMultiLvlLbl val="0"/>
      </c:catAx>
      <c:valAx>
        <c:axId val="1450481760"/>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Number of Ngāi</a:t>
                </a:r>
                <a:r>
                  <a:rPr lang="en-US" b="0" baseline="0">
                    <a:solidFill>
                      <a:srgbClr val="136B99"/>
                    </a:solidFill>
                    <a:latin typeface="Arial" panose="020B0604020202020204" pitchFamily="34" charset="0"/>
                    <a:cs typeface="Arial" panose="020B0604020202020204" pitchFamily="34" charset="0"/>
                  </a:rPr>
                  <a:t> Tahu</a:t>
                </a:r>
                <a:r>
                  <a:rPr lang="en-US" b="0">
                    <a:solidFill>
                      <a:srgbClr val="136B99"/>
                    </a:solidFill>
                    <a:latin typeface="Arial" panose="020B0604020202020204" pitchFamily="34" charset="0"/>
                    <a:cs typeface="Arial" panose="020B0604020202020204" pitchFamily="34" charset="0"/>
                  </a:rPr>
                  <a:t> responses</a:t>
                </a:r>
              </a:p>
            </c:rich>
          </c:tx>
          <c:overlay val="0"/>
        </c:title>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1216"/>
        <c:crosses val="autoZero"/>
        <c:crossBetween val="between"/>
      </c:valAx>
    </c:plotArea>
    <c:legend>
      <c:legendPos val="r"/>
      <c:layout>
        <c:manualLayout>
          <c:xMode val="edge"/>
          <c:yMode val="edge"/>
          <c:x val="0.86507916666666662"/>
          <c:y val="0.19446742424242425"/>
          <c:w val="8.7883796296296279E-2"/>
          <c:h val="0.2005598484848484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Selwyn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TA'!$C$28,'3. Ethnicity by TA'!$G$28,'3. Ethnicity by TA'!$K$28,'3. Ethnicity by TA'!$O$28,'3. Ethnicity by TA'!$S$28,'3. Ethnicity by TA'!$W$28)</c:f>
              <c:numCache>
                <c:formatCode>0.00%</c:formatCode>
                <c:ptCount val="6"/>
                <c:pt idx="0">
                  <c:v>0.79242867593269939</c:v>
                </c:pt>
                <c:pt idx="1">
                  <c:v>6.1174103877103148E-2</c:v>
                </c:pt>
                <c:pt idx="2">
                  <c:v>8.9612289685442569E-3</c:v>
                </c:pt>
                <c:pt idx="3">
                  <c:v>2.4597659107534749E-2</c:v>
                </c:pt>
                <c:pt idx="4">
                  <c:v>5.3035844915874176E-3</c:v>
                </c:pt>
                <c:pt idx="5">
                  <c:v>0.17099487929773227</c:v>
                </c:pt>
              </c:numCache>
            </c:numRef>
          </c:val>
          <c:extLst>
            <c:ext xmlns:c16="http://schemas.microsoft.com/office/drawing/2014/chart" uri="{C3380CC4-5D6E-409C-BE32-E72D297353CC}">
              <c16:uniqueId val="{00000000-82EF-499D-A904-B19E7F57C746}"/>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TA'!$D$28,'3. Ethnicity by TA'!$H$28,'3. Ethnicity by TA'!$L$28,'3. Ethnicity by TA'!$P$28,'3. Ethnicity by TA'!$T$28,'3. Ethnicity by TA'!$X$28)</c:f>
              <c:numCache>
                <c:formatCode>0.00%</c:formatCode>
                <c:ptCount val="6"/>
                <c:pt idx="0">
                  <c:v>0.91920805835359498</c:v>
                </c:pt>
                <c:pt idx="1">
                  <c:v>7.0302188259812437E-2</c:v>
                </c:pt>
                <c:pt idx="2">
                  <c:v>1.2018061827023273E-2</c:v>
                </c:pt>
                <c:pt idx="3">
                  <c:v>3.167766585620007E-2</c:v>
                </c:pt>
                <c:pt idx="4">
                  <c:v>5.9742966307745745E-3</c:v>
                </c:pt>
                <c:pt idx="5">
                  <c:v>2.2646752344564085E-2</c:v>
                </c:pt>
              </c:numCache>
            </c:numRef>
          </c:val>
          <c:extLst>
            <c:ext xmlns:c16="http://schemas.microsoft.com/office/drawing/2014/chart" uri="{C3380CC4-5D6E-409C-BE32-E72D297353CC}">
              <c16:uniqueId val="{00000001-82EF-499D-A904-B19E7F57C746}"/>
            </c:ext>
          </c:extLst>
        </c:ser>
        <c:ser>
          <c:idx val="2"/>
          <c:order val="2"/>
          <c:tx>
            <c:v>Census 2018</c:v>
          </c:tx>
          <c:invertIfNegative val="0"/>
          <c:val>
            <c:numRef>
              <c:f>('3. Ethnicity by TA'!$E$28,'3. Ethnicity by TA'!$I$28,'3. Ethnicity by TA'!$M$28,'3. Ethnicity by TA'!$Q$28,'3. Ethnicity by TA'!$U$28,'3. Ethnicity by TA'!$Y$28)</c:f>
              <c:numCache>
                <c:formatCode>0.00%</c:formatCode>
                <c:ptCount val="6"/>
                <c:pt idx="0">
                  <c:v>0.89334720364591069</c:v>
                </c:pt>
                <c:pt idx="1">
                  <c:v>7.9060781691187396E-2</c:v>
                </c:pt>
                <c:pt idx="2">
                  <c:v>1.674344875414871E-2</c:v>
                </c:pt>
                <c:pt idx="3">
                  <c:v>6.3704364194778818E-2</c:v>
                </c:pt>
                <c:pt idx="4">
                  <c:v>8.668945360875811E-3</c:v>
                </c:pt>
                <c:pt idx="5">
                  <c:v>1.7684648536186655E-2</c:v>
                </c:pt>
              </c:numCache>
            </c:numRef>
          </c:val>
          <c:extLst>
            <c:ext xmlns:c16="http://schemas.microsoft.com/office/drawing/2014/chart" uri="{C3380CC4-5D6E-409C-BE32-E72D297353CC}">
              <c16:uniqueId val="{00000000-4BD0-4CAC-ABBD-352C130EF8E6}"/>
            </c:ext>
          </c:extLst>
        </c:ser>
        <c:dLbls>
          <c:showLegendKey val="0"/>
          <c:showVal val="0"/>
          <c:showCatName val="0"/>
          <c:showSerName val="0"/>
          <c:showPercent val="0"/>
          <c:showBubbleSize val="0"/>
        </c:dLbls>
        <c:gapWidth val="150"/>
        <c:axId val="1411470896"/>
        <c:axId val="1411476880"/>
      </c:barChart>
      <c:catAx>
        <c:axId val="141147089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76880"/>
        <c:crosses val="autoZero"/>
        <c:auto val="1"/>
        <c:lblAlgn val="ctr"/>
        <c:lblOffset val="100"/>
        <c:noMultiLvlLbl val="0"/>
      </c:catAx>
      <c:valAx>
        <c:axId val="1411476880"/>
        <c:scaling>
          <c:orientation val="minMax"/>
        </c:scaling>
        <c:delete val="0"/>
        <c:axPos val="l"/>
        <c:majorGridlines/>
        <c:title>
          <c:tx>
            <c:rich>
              <a:bodyPr rot="-5400000" vert="horz"/>
              <a:lstStyle/>
              <a:p>
                <a:pPr>
                  <a:defRPr>
                    <a:solidFill>
                      <a:srgbClr val="136B99"/>
                    </a:solidFill>
                  </a:defRPr>
                </a:pPr>
                <a:r>
                  <a:rPr lang="en-US" sz="1000"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70896"/>
        <c:crosses val="autoZero"/>
        <c:crossBetween val="between"/>
      </c:valAx>
    </c:plotArea>
    <c:legend>
      <c:legendPos val="l"/>
      <c:layout>
        <c:manualLayout>
          <c:xMode val="edge"/>
          <c:yMode val="edge"/>
          <c:x val="0.81138888888888894"/>
          <c:y val="0.32753030303030295"/>
          <c:w val="0.133429012345679"/>
          <c:h val="0.1498780976575265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Geographical distribution by region of Ngāi Tahu responses for the Māori descent census usually resident</a:t>
            </a:r>
            <a:r>
              <a:rPr lang="en-NZ" sz="1200" baseline="0">
                <a:solidFill>
                  <a:srgbClr val="136B99"/>
                </a:solidFill>
                <a:latin typeface="Arial" panose="020B0604020202020204" pitchFamily="34" charset="0"/>
                <a:cs typeface="Arial" panose="020B0604020202020204" pitchFamily="34" charset="0"/>
              </a:rPr>
              <a:t> population 2001, 2006, 2013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'14. Ngāi Tahu'!$M$3</c:f>
              <c:strCache>
                <c:ptCount val="1"/>
                <c:pt idx="0">
                  <c:v>2001</c:v>
                </c:pt>
              </c:strCache>
            </c:strRef>
          </c:tx>
          <c:invertIfNegative val="0"/>
          <c:cat>
            <c:strRef>
              <c:f>('14. Ngāi Tahu'!$I$5:$I$20,'14. Ngāi Tahu'!$I$22)</c:f>
              <c:strCache>
                <c:ptCount val="17"/>
                <c:pt idx="0">
                  <c:v>  Northland Region</c:v>
                </c:pt>
                <c:pt idx="1">
                  <c:v>  Auckland Region</c:v>
                </c:pt>
                <c:pt idx="2">
                  <c:v>  Waikato Region</c:v>
                </c:pt>
                <c:pt idx="3">
                  <c:v>  Bay of Plenty Region</c:v>
                </c:pt>
                <c:pt idx="4">
                  <c:v>  Gisborne Region</c:v>
                </c:pt>
                <c:pt idx="5">
                  <c:v>  Hawke's Bay Region</c:v>
                </c:pt>
                <c:pt idx="6">
                  <c:v>  Taranaki Region</c:v>
                </c:pt>
                <c:pt idx="7">
                  <c:v>  Manawatu-Wanganui Region</c:v>
                </c:pt>
                <c:pt idx="8">
                  <c:v>  Wellington Region</c:v>
                </c:pt>
                <c:pt idx="9">
                  <c:v>  Tasman Region</c:v>
                </c:pt>
                <c:pt idx="10">
                  <c:v>  Nelson Region</c:v>
                </c:pt>
                <c:pt idx="11">
                  <c:v>  Marlborough Region</c:v>
                </c:pt>
                <c:pt idx="12">
                  <c:v>  West Coast Region</c:v>
                </c:pt>
                <c:pt idx="13">
                  <c:v>  Canterbury Region</c:v>
                </c:pt>
                <c:pt idx="14">
                  <c:v>  Otago Region</c:v>
                </c:pt>
                <c:pt idx="15">
                  <c:v>  Southland Region</c:v>
                </c:pt>
                <c:pt idx="16">
                  <c:v>  Area Outside Region</c:v>
                </c:pt>
              </c:strCache>
            </c:strRef>
          </c:cat>
          <c:val>
            <c:numRef>
              <c:f>('14. Ngāi Tahu'!$M$5:$M$20,'14. Ngāi Tahu'!$M$22)</c:f>
              <c:numCache>
                <c:formatCode>0.0%</c:formatCode>
                <c:ptCount val="17"/>
                <c:pt idx="0">
                  <c:v>1.7381316998468607E-2</c:v>
                </c:pt>
                <c:pt idx="1">
                  <c:v>0.10727411944869832</c:v>
                </c:pt>
                <c:pt idx="2">
                  <c:v>5.5666156202143949E-2</c:v>
                </c:pt>
                <c:pt idx="3">
                  <c:v>4.6171516079632463E-2</c:v>
                </c:pt>
                <c:pt idx="4">
                  <c:v>1.439509954058193E-2</c:v>
                </c:pt>
                <c:pt idx="5">
                  <c:v>3.131699846860643E-2</c:v>
                </c:pt>
                <c:pt idx="6">
                  <c:v>1.4165390505359877E-2</c:v>
                </c:pt>
                <c:pt idx="7">
                  <c:v>5.3215926493108731E-2</c:v>
                </c:pt>
                <c:pt idx="8">
                  <c:v>9.6937212863705977E-2</c:v>
                </c:pt>
                <c:pt idx="9">
                  <c:v>1.232771822358346E-2</c:v>
                </c:pt>
                <c:pt idx="10">
                  <c:v>1.4624808575803982E-2</c:v>
                </c:pt>
                <c:pt idx="11">
                  <c:v>2.9785604900459419E-2</c:v>
                </c:pt>
                <c:pt idx="12">
                  <c:v>2.2970903522205207E-2</c:v>
                </c:pt>
                <c:pt idx="13">
                  <c:v>0.28223583460949464</c:v>
                </c:pt>
                <c:pt idx="14">
                  <c:v>9.7013782542113319E-2</c:v>
                </c:pt>
                <c:pt idx="15">
                  <c:v>0.10237366003062787</c:v>
                </c:pt>
                <c:pt idx="16">
                  <c:v>2.0673813169984688E-3</c:v>
                </c:pt>
              </c:numCache>
            </c:numRef>
          </c:val>
          <c:extLst>
            <c:ext xmlns:c16="http://schemas.microsoft.com/office/drawing/2014/chart" uri="{C3380CC4-5D6E-409C-BE32-E72D297353CC}">
              <c16:uniqueId val="{00000000-A898-439F-98AC-9C43C29B6F23}"/>
            </c:ext>
          </c:extLst>
        </c:ser>
        <c:ser>
          <c:idx val="1"/>
          <c:order val="1"/>
          <c:tx>
            <c:strRef>
              <c:f>'14. Ngāi Tahu'!$N$3</c:f>
              <c:strCache>
                <c:ptCount val="1"/>
                <c:pt idx="0">
                  <c:v>2006</c:v>
                </c:pt>
              </c:strCache>
            </c:strRef>
          </c:tx>
          <c:invertIfNegative val="0"/>
          <c:cat>
            <c:strRef>
              <c:f>('14. Ngāi Tahu'!$I$5:$I$20,'14. Ngāi Tahu'!$I$22)</c:f>
              <c:strCache>
                <c:ptCount val="17"/>
                <c:pt idx="0">
                  <c:v>  Northland Region</c:v>
                </c:pt>
                <c:pt idx="1">
                  <c:v>  Auckland Region</c:v>
                </c:pt>
                <c:pt idx="2">
                  <c:v>  Waikato Region</c:v>
                </c:pt>
                <c:pt idx="3">
                  <c:v>  Bay of Plenty Region</c:v>
                </c:pt>
                <c:pt idx="4">
                  <c:v>  Gisborne Region</c:v>
                </c:pt>
                <c:pt idx="5">
                  <c:v>  Hawke's Bay Region</c:v>
                </c:pt>
                <c:pt idx="6">
                  <c:v>  Taranaki Region</c:v>
                </c:pt>
                <c:pt idx="7">
                  <c:v>  Manawatu-Wanganui Region</c:v>
                </c:pt>
                <c:pt idx="8">
                  <c:v>  Wellington Region</c:v>
                </c:pt>
                <c:pt idx="9">
                  <c:v>  Tasman Region</c:v>
                </c:pt>
                <c:pt idx="10">
                  <c:v>  Nelson Region</c:v>
                </c:pt>
                <c:pt idx="11">
                  <c:v>  Marlborough Region</c:v>
                </c:pt>
                <c:pt idx="12">
                  <c:v>  West Coast Region</c:v>
                </c:pt>
                <c:pt idx="13">
                  <c:v>  Canterbury Region</c:v>
                </c:pt>
                <c:pt idx="14">
                  <c:v>  Otago Region</c:v>
                </c:pt>
                <c:pt idx="15">
                  <c:v>  Southland Region</c:v>
                </c:pt>
                <c:pt idx="16">
                  <c:v>  Area Outside Region</c:v>
                </c:pt>
              </c:strCache>
            </c:strRef>
          </c:cat>
          <c:val>
            <c:numRef>
              <c:f>('14. Ngāi Tahu'!$N$5:$N$20,'14. Ngāi Tahu'!$N$22)</c:f>
              <c:numCache>
                <c:formatCode>0.0%</c:formatCode>
                <c:ptCount val="17"/>
                <c:pt idx="0">
                  <c:v>1.9396157365050321E-2</c:v>
                </c:pt>
                <c:pt idx="1">
                  <c:v>0.1168648978347057</c:v>
                </c:pt>
                <c:pt idx="2">
                  <c:v>5.5992680695333946E-2</c:v>
                </c:pt>
                <c:pt idx="3">
                  <c:v>4.9039341262580055E-2</c:v>
                </c:pt>
                <c:pt idx="4">
                  <c:v>1.0551997560231778E-2</c:v>
                </c:pt>
                <c:pt idx="5">
                  <c:v>3.4644708752668493E-2</c:v>
                </c:pt>
                <c:pt idx="6">
                  <c:v>1.5065568770966759E-2</c:v>
                </c:pt>
                <c:pt idx="7">
                  <c:v>5.324794144556267E-2</c:v>
                </c:pt>
                <c:pt idx="8">
                  <c:v>0.10051845074717902</c:v>
                </c:pt>
                <c:pt idx="9">
                  <c:v>1.2503812137846905E-2</c:v>
                </c:pt>
                <c:pt idx="10">
                  <c:v>1.4211649893260141E-2</c:v>
                </c:pt>
                <c:pt idx="11">
                  <c:v>2.6410491003354682E-2</c:v>
                </c:pt>
                <c:pt idx="12">
                  <c:v>2.2384873437023483E-2</c:v>
                </c:pt>
                <c:pt idx="13">
                  <c:v>0.27819457151570604</c:v>
                </c:pt>
                <c:pt idx="14">
                  <c:v>9.5150960658737418E-2</c:v>
                </c:pt>
                <c:pt idx="15">
                  <c:v>9.4175053369929859E-2</c:v>
                </c:pt>
                <c:pt idx="16">
                  <c:v>1.5858493443122903E-3</c:v>
                </c:pt>
              </c:numCache>
            </c:numRef>
          </c:val>
          <c:extLst>
            <c:ext xmlns:c16="http://schemas.microsoft.com/office/drawing/2014/chart" uri="{C3380CC4-5D6E-409C-BE32-E72D297353CC}">
              <c16:uniqueId val="{00000001-A898-439F-98AC-9C43C29B6F23}"/>
            </c:ext>
          </c:extLst>
        </c:ser>
        <c:ser>
          <c:idx val="2"/>
          <c:order val="2"/>
          <c:tx>
            <c:strRef>
              <c:f>'14. Ngāi Tahu'!$O$3</c:f>
              <c:strCache>
                <c:ptCount val="1"/>
                <c:pt idx="0">
                  <c:v>2013</c:v>
                </c:pt>
              </c:strCache>
            </c:strRef>
          </c:tx>
          <c:invertIfNegative val="0"/>
          <c:cat>
            <c:strRef>
              <c:f>('14. Ngāi Tahu'!$I$5:$I$20,'14. Ngāi Tahu'!$I$22)</c:f>
              <c:strCache>
                <c:ptCount val="17"/>
                <c:pt idx="0">
                  <c:v>  Northland Region</c:v>
                </c:pt>
                <c:pt idx="1">
                  <c:v>  Auckland Region</c:v>
                </c:pt>
                <c:pt idx="2">
                  <c:v>  Waikato Region</c:v>
                </c:pt>
                <c:pt idx="3">
                  <c:v>  Bay of Plenty Region</c:v>
                </c:pt>
                <c:pt idx="4">
                  <c:v>  Gisborne Region</c:v>
                </c:pt>
                <c:pt idx="5">
                  <c:v>  Hawke's Bay Region</c:v>
                </c:pt>
                <c:pt idx="6">
                  <c:v>  Taranaki Region</c:v>
                </c:pt>
                <c:pt idx="7">
                  <c:v>  Manawatu-Wanganui Region</c:v>
                </c:pt>
                <c:pt idx="8">
                  <c:v>  Wellington Region</c:v>
                </c:pt>
                <c:pt idx="9">
                  <c:v>  Tasman Region</c:v>
                </c:pt>
                <c:pt idx="10">
                  <c:v>  Nelson Region</c:v>
                </c:pt>
                <c:pt idx="11">
                  <c:v>  Marlborough Region</c:v>
                </c:pt>
                <c:pt idx="12">
                  <c:v>  West Coast Region</c:v>
                </c:pt>
                <c:pt idx="13">
                  <c:v>  Canterbury Region</c:v>
                </c:pt>
                <c:pt idx="14">
                  <c:v>  Otago Region</c:v>
                </c:pt>
                <c:pt idx="15">
                  <c:v>  Southland Region</c:v>
                </c:pt>
                <c:pt idx="16">
                  <c:v>  Area Outside Region</c:v>
                </c:pt>
              </c:strCache>
            </c:strRef>
          </c:cat>
          <c:val>
            <c:numRef>
              <c:f>('14. Ngāi Tahu'!$O$5:$O$20,'14. Ngāi Tahu'!$O$22)</c:f>
              <c:numCache>
                <c:formatCode>0.0%</c:formatCode>
                <c:ptCount val="17"/>
                <c:pt idx="0">
                  <c:v>1.8606687462376183E-2</c:v>
                </c:pt>
                <c:pt idx="1">
                  <c:v>0.1203962129918459</c:v>
                </c:pt>
                <c:pt idx="2">
                  <c:v>5.8392163301045255E-2</c:v>
                </c:pt>
                <c:pt idx="3">
                  <c:v>4.799430854265857E-2</c:v>
                </c:pt>
                <c:pt idx="4">
                  <c:v>1.0616756963826411E-2</c:v>
                </c:pt>
                <c:pt idx="5">
                  <c:v>3.0974662069720351E-2</c:v>
                </c:pt>
                <c:pt idx="6">
                  <c:v>1.6253488753899197E-2</c:v>
                </c:pt>
                <c:pt idx="7">
                  <c:v>5.0785311662014998E-2</c:v>
                </c:pt>
                <c:pt idx="8">
                  <c:v>0.10151589777267006</c:v>
                </c:pt>
                <c:pt idx="9">
                  <c:v>1.3900290045422207E-2</c:v>
                </c:pt>
                <c:pt idx="10">
                  <c:v>1.4228643353581788E-2</c:v>
                </c:pt>
                <c:pt idx="11">
                  <c:v>2.5009576971487989E-2</c:v>
                </c:pt>
                <c:pt idx="12">
                  <c:v>2.0522081759973731E-2</c:v>
                </c:pt>
                <c:pt idx="13">
                  <c:v>0.28041372516828106</c:v>
                </c:pt>
                <c:pt idx="14">
                  <c:v>9.7192579215235594E-2</c:v>
                </c:pt>
                <c:pt idx="15">
                  <c:v>9.1720024079242596E-2</c:v>
                </c:pt>
                <c:pt idx="16">
                  <c:v>1.4228643353581788E-3</c:v>
                </c:pt>
              </c:numCache>
            </c:numRef>
          </c:val>
          <c:extLst>
            <c:ext xmlns:c16="http://schemas.microsoft.com/office/drawing/2014/chart" uri="{C3380CC4-5D6E-409C-BE32-E72D297353CC}">
              <c16:uniqueId val="{00000002-A898-439F-98AC-9C43C29B6F23}"/>
            </c:ext>
          </c:extLst>
        </c:ser>
        <c:dLbls>
          <c:showLegendKey val="0"/>
          <c:showVal val="0"/>
          <c:showCatName val="0"/>
          <c:showSerName val="0"/>
          <c:showPercent val="0"/>
          <c:showBubbleSize val="0"/>
        </c:dLbls>
        <c:gapWidth val="150"/>
        <c:axId val="1450488288"/>
        <c:axId val="1450480672"/>
      </c:barChart>
      <c:catAx>
        <c:axId val="14504882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0672"/>
        <c:crosses val="autoZero"/>
        <c:auto val="1"/>
        <c:lblAlgn val="ctr"/>
        <c:lblOffset val="100"/>
        <c:noMultiLvlLbl val="0"/>
      </c:catAx>
      <c:valAx>
        <c:axId val="1450480672"/>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Ngāi Tahu responses</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88288"/>
        <c:crosses val="autoZero"/>
        <c:crossBetween val="between"/>
      </c:valAx>
    </c:plotArea>
    <c:legend>
      <c:legendPos val="r"/>
      <c:layout>
        <c:manualLayout>
          <c:xMode val="edge"/>
          <c:yMode val="edge"/>
          <c:x val="0.89447731481481485"/>
          <c:y val="0.21370984848484847"/>
          <c:w val="8.8322222222222246E-2"/>
          <c:h val="0.19514570707070708"/>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Ngāi Tahu responses by Canterbury territorial authority area for the </a:t>
            </a:r>
            <a:br>
              <a:rPr lang="en-NZ" sz="1200">
                <a:solidFill>
                  <a:srgbClr val="136B99"/>
                </a:solidFill>
                <a:latin typeface="Arial" panose="020B0604020202020204" pitchFamily="34" charset="0"/>
                <a:cs typeface="Arial" panose="020B0604020202020204" pitchFamily="34" charset="0"/>
              </a:rPr>
            </a:br>
            <a:r>
              <a:rPr lang="en-NZ" sz="1200">
                <a:solidFill>
                  <a:srgbClr val="136B99"/>
                </a:solidFill>
                <a:latin typeface="Arial" panose="020B0604020202020204" pitchFamily="34" charset="0"/>
                <a:cs typeface="Arial" panose="020B0604020202020204" pitchFamily="34" charset="0"/>
              </a:rPr>
              <a:t>Māori descent census</a:t>
            </a:r>
            <a:r>
              <a:rPr lang="en-NZ" sz="1200" baseline="0">
                <a:solidFill>
                  <a:srgbClr val="136B99"/>
                </a:solidFill>
                <a:latin typeface="Arial" panose="020B0604020202020204" pitchFamily="34" charset="0"/>
                <a:cs typeface="Arial" panose="020B0604020202020204" pitchFamily="34" charset="0"/>
              </a:rPr>
              <a:t> usually resident population 2001, 2006, 2013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'14. Ngāi Tahu'!$E$3</c:f>
              <c:strCache>
                <c:ptCount val="1"/>
                <c:pt idx="0">
                  <c:v>2001</c:v>
                </c:pt>
              </c:strCache>
            </c:strRef>
          </c:tx>
          <c:invertIfNegative val="0"/>
          <c:cat>
            <c:strRef>
              <c:f>'14. Ngāi Tahu'!$A$24:$A$33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Tahu'!$E$24:$E$33</c:f>
              <c:numCache>
                <c:formatCode>General</c:formatCode>
                <c:ptCount val="10"/>
                <c:pt idx="0">
                  <c:v>291</c:v>
                </c:pt>
                <c:pt idx="1">
                  <c:v>180</c:v>
                </c:pt>
                <c:pt idx="2">
                  <c:v>1161</c:v>
                </c:pt>
                <c:pt idx="3">
                  <c:v>7185</c:v>
                </c:pt>
                <c:pt idx="4">
                  <c:v>567</c:v>
                </c:pt>
                <c:pt idx="5">
                  <c:v>414</c:v>
                </c:pt>
                <c:pt idx="6">
                  <c:v>1017</c:v>
                </c:pt>
                <c:pt idx="7">
                  <c:v>69</c:v>
                </c:pt>
                <c:pt idx="8">
                  <c:v>144</c:v>
                </c:pt>
                <c:pt idx="9">
                  <c:v>396</c:v>
                </c:pt>
              </c:numCache>
            </c:numRef>
          </c:val>
          <c:extLst>
            <c:ext xmlns:c16="http://schemas.microsoft.com/office/drawing/2014/chart" uri="{C3380CC4-5D6E-409C-BE32-E72D297353CC}">
              <c16:uniqueId val="{00000000-71AB-4FCC-9529-71147AB4BE97}"/>
            </c:ext>
          </c:extLst>
        </c:ser>
        <c:ser>
          <c:idx val="1"/>
          <c:order val="1"/>
          <c:tx>
            <c:strRef>
              <c:f>'14. Ngāi Tahu'!$F$3</c:f>
              <c:strCache>
                <c:ptCount val="1"/>
                <c:pt idx="0">
                  <c:v>2006</c:v>
                </c:pt>
              </c:strCache>
            </c:strRef>
          </c:tx>
          <c:invertIfNegative val="0"/>
          <c:cat>
            <c:strRef>
              <c:f>'14. Ngāi Tahu'!$A$24:$A$33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Tahu'!$F$24:$F$33</c:f>
              <c:numCache>
                <c:formatCode>General</c:formatCode>
                <c:ptCount val="10"/>
                <c:pt idx="0">
                  <c:v>363</c:v>
                </c:pt>
                <c:pt idx="1">
                  <c:v>228</c:v>
                </c:pt>
                <c:pt idx="2">
                  <c:v>1467</c:v>
                </c:pt>
                <c:pt idx="3">
                  <c:v>8757</c:v>
                </c:pt>
                <c:pt idx="4">
                  <c:v>741</c:v>
                </c:pt>
                <c:pt idx="5">
                  <c:v>540</c:v>
                </c:pt>
                <c:pt idx="6">
                  <c:v>1332</c:v>
                </c:pt>
                <c:pt idx="7">
                  <c:v>60</c:v>
                </c:pt>
                <c:pt idx="8">
                  <c:v>150</c:v>
                </c:pt>
                <c:pt idx="9">
                  <c:v>453</c:v>
                </c:pt>
              </c:numCache>
            </c:numRef>
          </c:val>
          <c:extLst>
            <c:ext xmlns:c16="http://schemas.microsoft.com/office/drawing/2014/chart" uri="{C3380CC4-5D6E-409C-BE32-E72D297353CC}">
              <c16:uniqueId val="{00000001-71AB-4FCC-9529-71147AB4BE97}"/>
            </c:ext>
          </c:extLst>
        </c:ser>
        <c:ser>
          <c:idx val="2"/>
          <c:order val="2"/>
          <c:tx>
            <c:strRef>
              <c:f>'14. Ngāi Tahu'!$G$3</c:f>
              <c:strCache>
                <c:ptCount val="1"/>
                <c:pt idx="0">
                  <c:v>2013</c:v>
                </c:pt>
              </c:strCache>
            </c:strRef>
          </c:tx>
          <c:invertIfNegative val="0"/>
          <c:cat>
            <c:strRef>
              <c:f>'14. Ngāi Tahu'!$A$24:$A$33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Tahu'!$G$24:$G$33</c:f>
              <c:numCache>
                <c:formatCode>General</c:formatCode>
                <c:ptCount val="10"/>
                <c:pt idx="0">
                  <c:v>378</c:v>
                </c:pt>
                <c:pt idx="1">
                  <c:v>318</c:v>
                </c:pt>
                <c:pt idx="2">
                  <c:v>1746</c:v>
                </c:pt>
                <c:pt idx="3">
                  <c:v>9408</c:v>
                </c:pt>
                <c:pt idx="4">
                  <c:v>1092</c:v>
                </c:pt>
                <c:pt idx="5">
                  <c:v>732</c:v>
                </c:pt>
                <c:pt idx="6">
                  <c:v>1404</c:v>
                </c:pt>
                <c:pt idx="7">
                  <c:v>93</c:v>
                </c:pt>
                <c:pt idx="8">
                  <c:v>165</c:v>
                </c:pt>
                <c:pt idx="9">
                  <c:v>495</c:v>
                </c:pt>
              </c:numCache>
            </c:numRef>
          </c:val>
          <c:extLst>
            <c:ext xmlns:c16="http://schemas.microsoft.com/office/drawing/2014/chart" uri="{C3380CC4-5D6E-409C-BE32-E72D297353CC}">
              <c16:uniqueId val="{00000002-71AB-4FCC-9529-71147AB4BE97}"/>
            </c:ext>
          </c:extLst>
        </c:ser>
        <c:dLbls>
          <c:showLegendKey val="0"/>
          <c:showVal val="0"/>
          <c:showCatName val="0"/>
          <c:showSerName val="0"/>
          <c:showPercent val="0"/>
          <c:showBubbleSize val="0"/>
        </c:dLbls>
        <c:gapWidth val="150"/>
        <c:axId val="1450490464"/>
        <c:axId val="1450474144"/>
      </c:barChart>
      <c:catAx>
        <c:axId val="145049046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4144"/>
        <c:crosses val="autoZero"/>
        <c:auto val="1"/>
        <c:lblAlgn val="ctr"/>
        <c:lblOffset val="100"/>
        <c:noMultiLvlLbl val="0"/>
      </c:catAx>
      <c:valAx>
        <c:axId val="1450474144"/>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Number of total Ngāi</a:t>
                </a:r>
                <a:r>
                  <a:rPr lang="en-US" b="0" baseline="0">
                    <a:solidFill>
                      <a:srgbClr val="136B99"/>
                    </a:solidFill>
                    <a:latin typeface="Arial" panose="020B0604020202020204" pitchFamily="34" charset="0"/>
                    <a:cs typeface="Arial" panose="020B0604020202020204" pitchFamily="34" charset="0"/>
                  </a:rPr>
                  <a:t> Tahu</a:t>
                </a:r>
                <a:r>
                  <a:rPr lang="en-US" b="0">
                    <a:solidFill>
                      <a:srgbClr val="136B99"/>
                    </a:solidFill>
                    <a:latin typeface="Arial" panose="020B0604020202020204" pitchFamily="34" charset="0"/>
                    <a:cs typeface="Arial" panose="020B0604020202020204" pitchFamily="34" charset="0"/>
                  </a:rPr>
                  <a:t> responses</a:t>
                </a:r>
              </a:p>
            </c:rich>
          </c:tx>
          <c:overlay val="0"/>
        </c:title>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90464"/>
        <c:crosses val="autoZero"/>
        <c:crossBetween val="between"/>
      </c:valAx>
    </c:plotArea>
    <c:legend>
      <c:legendPos val="r"/>
      <c:layout>
        <c:manualLayout>
          <c:xMode val="edge"/>
          <c:yMode val="edge"/>
          <c:x val="0.86507916666666662"/>
          <c:y val="0.19446742424242425"/>
          <c:w val="8.7883796296296279E-2"/>
          <c:h val="0.2005598484848484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a:solidFill>
                  <a:srgbClr val="136B99"/>
                </a:solidFill>
                <a:latin typeface="Arial" panose="020B0604020202020204" pitchFamily="34" charset="0"/>
                <a:cs typeface="Arial" panose="020B0604020202020204" pitchFamily="34" charset="0"/>
              </a:rPr>
              <a:t>Geographical distribution by Canterbury territorial authority area </a:t>
            </a:r>
            <a:br>
              <a:rPr lang="en-NZ" sz="1200">
                <a:solidFill>
                  <a:srgbClr val="136B99"/>
                </a:solidFill>
                <a:latin typeface="Arial" panose="020B0604020202020204" pitchFamily="34" charset="0"/>
                <a:cs typeface="Arial" panose="020B0604020202020204" pitchFamily="34" charset="0"/>
              </a:rPr>
            </a:br>
            <a:r>
              <a:rPr lang="en-NZ" sz="1200">
                <a:solidFill>
                  <a:srgbClr val="136B99"/>
                </a:solidFill>
                <a:latin typeface="Arial" panose="020B0604020202020204" pitchFamily="34" charset="0"/>
                <a:cs typeface="Arial" panose="020B0604020202020204" pitchFamily="34" charset="0"/>
              </a:rPr>
              <a:t>of Ngāi Tahu responses, Census </a:t>
            </a:r>
            <a:r>
              <a:rPr lang="en-NZ" sz="1200" baseline="0">
                <a:solidFill>
                  <a:srgbClr val="136B99"/>
                </a:solidFill>
                <a:latin typeface="Arial" panose="020B0604020202020204" pitchFamily="34" charset="0"/>
                <a:cs typeface="Arial" panose="020B0604020202020204" pitchFamily="34" charset="0"/>
              </a:rPr>
              <a:t>2001, 2006, 2013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'14. Ngāi Tahu'!$M$3</c:f>
              <c:strCache>
                <c:ptCount val="1"/>
                <c:pt idx="0">
                  <c:v>2001</c:v>
                </c:pt>
              </c:strCache>
            </c:strRef>
          </c:tx>
          <c:invertIfNegative val="0"/>
          <c:cat>
            <c:strRef>
              <c:f>'14. Ngāi Tahu'!$I$24:$I$33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Tahu'!$M$24:$M$33</c:f>
              <c:numCache>
                <c:formatCode>0.0%</c:formatCode>
                <c:ptCount val="10"/>
                <c:pt idx="0">
                  <c:v>7.4272588055130165E-3</c:v>
                </c:pt>
                <c:pt idx="1">
                  <c:v>4.5941807044410417E-3</c:v>
                </c:pt>
                <c:pt idx="2">
                  <c:v>2.9632465543644716E-2</c:v>
                </c:pt>
                <c:pt idx="3">
                  <c:v>0.1833843797856049</c:v>
                </c:pt>
                <c:pt idx="4">
                  <c:v>1.4471669218989281E-2</c:v>
                </c:pt>
                <c:pt idx="5">
                  <c:v>1.0566615620214395E-2</c:v>
                </c:pt>
                <c:pt idx="6">
                  <c:v>2.5957120980091883E-2</c:v>
                </c:pt>
                <c:pt idx="7">
                  <c:v>1.7611026033690659E-3</c:v>
                </c:pt>
                <c:pt idx="8">
                  <c:v>3.675344563552833E-3</c:v>
                </c:pt>
                <c:pt idx="9">
                  <c:v>1.010719754977029E-2</c:v>
                </c:pt>
              </c:numCache>
            </c:numRef>
          </c:val>
          <c:extLst>
            <c:ext xmlns:c16="http://schemas.microsoft.com/office/drawing/2014/chart" uri="{C3380CC4-5D6E-409C-BE32-E72D297353CC}">
              <c16:uniqueId val="{00000000-95A4-4A3C-82B1-E1580A9AE1A0}"/>
            </c:ext>
          </c:extLst>
        </c:ser>
        <c:ser>
          <c:idx val="1"/>
          <c:order val="1"/>
          <c:tx>
            <c:strRef>
              <c:f>'14. Ngāi Tahu'!$N$3</c:f>
              <c:strCache>
                <c:ptCount val="1"/>
                <c:pt idx="0">
                  <c:v>2006</c:v>
                </c:pt>
              </c:strCache>
            </c:strRef>
          </c:tx>
          <c:invertIfNegative val="0"/>
          <c:cat>
            <c:strRef>
              <c:f>'14. Ngāi Tahu'!$I$24:$I$33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Tahu'!$N$24:$N$33</c:f>
              <c:numCache>
                <c:formatCode>0.0%</c:formatCode>
                <c:ptCount val="10"/>
                <c:pt idx="0">
                  <c:v>7.3802988716071974E-3</c:v>
                </c:pt>
                <c:pt idx="1">
                  <c:v>4.6355596218359257E-3</c:v>
                </c:pt>
                <c:pt idx="2">
                  <c:v>2.9826166514181154E-2</c:v>
                </c:pt>
                <c:pt idx="3">
                  <c:v>0.17804208600182983</c:v>
                </c:pt>
                <c:pt idx="4">
                  <c:v>1.5065568770966759E-2</c:v>
                </c:pt>
                <c:pt idx="5">
                  <c:v>1.0978956999085087E-2</c:v>
                </c:pt>
                <c:pt idx="6">
                  <c:v>2.7081427264409881E-2</c:v>
                </c:pt>
                <c:pt idx="7">
                  <c:v>1.2198841110094541E-3</c:v>
                </c:pt>
                <c:pt idx="8">
                  <c:v>3.0497102775236353E-3</c:v>
                </c:pt>
                <c:pt idx="9">
                  <c:v>9.2101250381213789E-3</c:v>
                </c:pt>
              </c:numCache>
            </c:numRef>
          </c:val>
          <c:extLst>
            <c:ext xmlns:c16="http://schemas.microsoft.com/office/drawing/2014/chart" uri="{C3380CC4-5D6E-409C-BE32-E72D297353CC}">
              <c16:uniqueId val="{00000001-95A4-4A3C-82B1-E1580A9AE1A0}"/>
            </c:ext>
          </c:extLst>
        </c:ser>
        <c:ser>
          <c:idx val="2"/>
          <c:order val="2"/>
          <c:tx>
            <c:strRef>
              <c:f>'14. Ngāi Tahu'!$O$3</c:f>
              <c:strCache>
                <c:ptCount val="1"/>
                <c:pt idx="0">
                  <c:v>2013</c:v>
                </c:pt>
              </c:strCache>
            </c:strRef>
          </c:tx>
          <c:invertIfNegative val="0"/>
          <c:cat>
            <c:strRef>
              <c:f>'14. Ngāi Tahu'!$I$24:$I$33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'14. Ngāi Tahu'!$O$24:$O$33</c:f>
              <c:numCache>
                <c:formatCode>0.0%</c:formatCode>
                <c:ptCount val="10"/>
                <c:pt idx="0">
                  <c:v>6.8954194713511741E-3</c:v>
                </c:pt>
                <c:pt idx="1">
                  <c:v>5.8009084441525745E-3</c:v>
                </c:pt>
                <c:pt idx="2">
                  <c:v>3.1850270891479231E-2</c:v>
                </c:pt>
                <c:pt idx="3">
                  <c:v>0.17161932906474034</c:v>
                </c:pt>
                <c:pt idx="4">
                  <c:v>1.9920100695014504E-2</c:v>
                </c:pt>
                <c:pt idx="5">
                  <c:v>1.3353034531822908E-2</c:v>
                </c:pt>
                <c:pt idx="6">
                  <c:v>2.5611558036447216E-2</c:v>
                </c:pt>
                <c:pt idx="7">
                  <c:v>1.6964920921578284E-3</c:v>
                </c:pt>
                <c:pt idx="8">
                  <c:v>3.0099053247961472E-3</c:v>
                </c:pt>
                <c:pt idx="9">
                  <c:v>9.0297159743884421E-3</c:v>
                </c:pt>
              </c:numCache>
            </c:numRef>
          </c:val>
          <c:extLst>
            <c:ext xmlns:c16="http://schemas.microsoft.com/office/drawing/2014/chart" uri="{C3380CC4-5D6E-409C-BE32-E72D297353CC}">
              <c16:uniqueId val="{00000002-95A4-4A3C-82B1-E1580A9AE1A0}"/>
            </c:ext>
          </c:extLst>
        </c:ser>
        <c:dLbls>
          <c:showLegendKey val="0"/>
          <c:showVal val="0"/>
          <c:showCatName val="0"/>
          <c:showSerName val="0"/>
          <c:showPercent val="0"/>
          <c:showBubbleSize val="0"/>
        </c:dLbls>
        <c:gapWidth val="150"/>
        <c:axId val="1450491552"/>
        <c:axId val="1450475232"/>
      </c:barChart>
      <c:catAx>
        <c:axId val="145049155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5232"/>
        <c:crosses val="autoZero"/>
        <c:auto val="1"/>
        <c:lblAlgn val="ctr"/>
        <c:lblOffset val="100"/>
        <c:noMultiLvlLbl val="0"/>
      </c:catAx>
      <c:valAx>
        <c:axId val="1450475232"/>
        <c:scaling>
          <c:orientation val="minMax"/>
        </c:scaling>
        <c:delete val="0"/>
        <c:axPos val="l"/>
        <c:majorGridlines/>
        <c:title>
          <c:tx>
            <c:rich>
              <a:bodyPr rot="-5400000" vert="horz"/>
              <a:lstStyle/>
              <a:p>
                <a:pPr>
                  <a:defRPr/>
                </a:pPr>
                <a:r>
                  <a:rPr lang="en-US" b="0">
                    <a:solidFill>
                      <a:srgbClr val="136B99"/>
                    </a:solidFill>
                    <a:latin typeface="Arial" panose="020B0604020202020204" pitchFamily="34" charset="0"/>
                    <a:cs typeface="Arial" panose="020B0604020202020204" pitchFamily="34" charset="0"/>
                  </a:rPr>
                  <a:t>Per cent of total Ngāi Tahu responses</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91552"/>
        <c:crosses val="autoZero"/>
        <c:crossBetween val="between"/>
      </c:valAx>
    </c:plotArea>
    <c:legend>
      <c:legendPos val="r"/>
      <c:layout>
        <c:manualLayout>
          <c:xMode val="edge"/>
          <c:yMode val="edge"/>
          <c:x val="0.89447731481481485"/>
          <c:y val="0.21370984848484847"/>
          <c:w val="8.8322222222222246E-2"/>
          <c:h val="0.19514570707070708"/>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Per cent change in Māori ethnic group, Māori descent and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Ngāi Tahu affiliation responses, New Zealand,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census usually resident population, 2001-06, 2006-13</a:t>
            </a:r>
          </a:p>
        </c:rich>
      </c:tx>
      <c:overlay val="0"/>
    </c:title>
    <c:autoTitleDeleted val="0"/>
    <c:plotArea>
      <c:layout/>
      <c:barChart>
        <c:barDir val="bar"/>
        <c:grouping val="clustered"/>
        <c:varyColors val="0"/>
        <c:ser>
          <c:idx val="0"/>
          <c:order val="0"/>
          <c:tx>
            <c:strRef>
              <c:f>'14. Ngāi Tahu'!$V$3</c:f>
              <c:strCache>
                <c:ptCount val="1"/>
                <c:pt idx="0">
                  <c:v>Per cent increase 2001-06</c:v>
                </c:pt>
              </c:strCache>
            </c:strRef>
          </c:tx>
          <c:invertIfNegative val="0"/>
          <c:cat>
            <c:strRef>
              <c:f>'14. Ngāi Tahu'!$Q$4:$Q$6</c:f>
              <c:strCache>
                <c:ptCount val="3"/>
                <c:pt idx="0">
                  <c:v>Ethnic group responses, Māori</c:v>
                </c:pt>
                <c:pt idx="1">
                  <c:v>Māori descent responses</c:v>
                </c:pt>
                <c:pt idx="2">
                  <c:v>Ngāi Tahu responses</c:v>
                </c:pt>
              </c:strCache>
            </c:strRef>
          </c:cat>
          <c:val>
            <c:numRef>
              <c:f>'14. Ngāi Tahu'!$V$4:$V$6</c:f>
              <c:numCache>
                <c:formatCode>0.0%</c:formatCode>
                <c:ptCount val="3"/>
                <c:pt idx="0">
                  <c:v>7.4196104362498363E-2</c:v>
                </c:pt>
                <c:pt idx="1">
                  <c:v>7.2352868751539026E-2</c:v>
                </c:pt>
                <c:pt idx="2">
                  <c:v>0.25535987748851458</c:v>
                </c:pt>
              </c:numCache>
            </c:numRef>
          </c:val>
          <c:extLst>
            <c:ext xmlns:c16="http://schemas.microsoft.com/office/drawing/2014/chart" uri="{C3380CC4-5D6E-409C-BE32-E72D297353CC}">
              <c16:uniqueId val="{00000000-57AC-4702-AEB6-62360CAB8540}"/>
            </c:ext>
          </c:extLst>
        </c:ser>
        <c:ser>
          <c:idx val="1"/>
          <c:order val="1"/>
          <c:tx>
            <c:strRef>
              <c:f>'14. Ngāi Tahu'!$W$3</c:f>
              <c:strCache>
                <c:ptCount val="1"/>
                <c:pt idx="0">
                  <c:v>Per cent increase 2006-13</c:v>
                </c:pt>
              </c:strCache>
            </c:strRef>
          </c:tx>
          <c:invertIfNegative val="0"/>
          <c:cat>
            <c:strRef>
              <c:f>'14. Ngāi Tahu'!$Q$4:$Q$6</c:f>
              <c:strCache>
                <c:ptCount val="3"/>
                <c:pt idx="0">
                  <c:v>Ethnic group responses, Māori</c:v>
                </c:pt>
                <c:pt idx="1">
                  <c:v>Māori descent responses</c:v>
                </c:pt>
                <c:pt idx="2">
                  <c:v>Ngāi Tahu responses</c:v>
                </c:pt>
              </c:strCache>
            </c:strRef>
          </c:cat>
          <c:val>
            <c:numRef>
              <c:f>'14. Ngāi Tahu'!$W$4:$W$6</c:f>
              <c:numCache>
                <c:formatCode>0.0%</c:formatCode>
                <c:ptCount val="3"/>
                <c:pt idx="0">
                  <c:v>5.8861300234023022E-2</c:v>
                </c:pt>
                <c:pt idx="1">
                  <c:v>7.4159122352792595E-2</c:v>
                </c:pt>
                <c:pt idx="2">
                  <c:v>0.11454711802378774</c:v>
                </c:pt>
              </c:numCache>
            </c:numRef>
          </c:val>
          <c:extLst>
            <c:ext xmlns:c16="http://schemas.microsoft.com/office/drawing/2014/chart" uri="{C3380CC4-5D6E-409C-BE32-E72D297353CC}">
              <c16:uniqueId val="{00000001-57AC-4702-AEB6-62360CAB8540}"/>
            </c:ext>
          </c:extLst>
        </c:ser>
        <c:dLbls>
          <c:showLegendKey val="0"/>
          <c:showVal val="0"/>
          <c:showCatName val="0"/>
          <c:showSerName val="0"/>
          <c:showPercent val="0"/>
          <c:showBubbleSize val="0"/>
        </c:dLbls>
        <c:gapWidth val="150"/>
        <c:axId val="1450492640"/>
        <c:axId val="1450476320"/>
      </c:barChart>
      <c:catAx>
        <c:axId val="145049264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76320"/>
        <c:crosses val="autoZero"/>
        <c:auto val="1"/>
        <c:lblAlgn val="ctr"/>
        <c:lblOffset val="100"/>
        <c:noMultiLvlLbl val="0"/>
      </c:catAx>
      <c:valAx>
        <c:axId val="1450476320"/>
        <c:scaling>
          <c:orientation val="minMax"/>
        </c:scaling>
        <c:delete val="0"/>
        <c:axPos val="b"/>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92640"/>
        <c:crosses val="autoZero"/>
        <c:crossBetween val="between"/>
      </c:valAx>
    </c:plotArea>
    <c:legend>
      <c:legendPos val="r"/>
      <c:layout>
        <c:manualLayout>
          <c:xMode val="edge"/>
          <c:yMode val="edge"/>
          <c:x val="0.7224800925925926"/>
          <c:y val="0.60599520202020207"/>
          <c:w val="0.2363625"/>
          <c:h val="0.10230252525252526"/>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Per cent change in Māori ethnic group, Māori descent and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Ngāi Tahu affiliation responses, Canterbury</a:t>
            </a:r>
            <a:r>
              <a:rPr lang="en-US" sz="1200" baseline="0">
                <a:solidFill>
                  <a:srgbClr val="136B99"/>
                </a:solidFill>
                <a:latin typeface="Arial" panose="020B0604020202020204" pitchFamily="34" charset="0"/>
                <a:cs typeface="Arial" panose="020B0604020202020204" pitchFamily="34" charset="0"/>
              </a:rPr>
              <a:t> region,</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census usually resident population, 2001-06, 2006-13</a:t>
            </a:r>
          </a:p>
        </c:rich>
      </c:tx>
      <c:overlay val="0"/>
    </c:title>
    <c:autoTitleDeleted val="0"/>
    <c:plotArea>
      <c:layout/>
      <c:barChart>
        <c:barDir val="bar"/>
        <c:grouping val="clustered"/>
        <c:varyColors val="0"/>
        <c:ser>
          <c:idx val="0"/>
          <c:order val="0"/>
          <c:tx>
            <c:strRef>
              <c:f>'14. Ngāi Tahu'!$V$3</c:f>
              <c:strCache>
                <c:ptCount val="1"/>
                <c:pt idx="0">
                  <c:v>Per cent increase 2001-06</c:v>
                </c:pt>
              </c:strCache>
            </c:strRef>
          </c:tx>
          <c:invertIfNegative val="0"/>
          <c:cat>
            <c:strRef>
              <c:f>'14. Ngāi Tahu'!$Q$4:$Q$6</c:f>
              <c:strCache>
                <c:ptCount val="3"/>
                <c:pt idx="0">
                  <c:v>Ethnic group responses, Māori</c:v>
                </c:pt>
                <c:pt idx="1">
                  <c:v>Māori descent responses</c:v>
                </c:pt>
                <c:pt idx="2">
                  <c:v>Ngāi Tahu responses</c:v>
                </c:pt>
              </c:strCache>
            </c:strRef>
          </c:cat>
          <c:val>
            <c:numRef>
              <c:f>'14. Ngāi Tahu'!$AB$4:$AB$6</c:f>
              <c:numCache>
                <c:formatCode>0.0%</c:formatCode>
                <c:ptCount val="3"/>
                <c:pt idx="0">
                  <c:v>0.15912754860123282</c:v>
                </c:pt>
                <c:pt idx="1">
                  <c:v>0.15824778940949283</c:v>
                </c:pt>
                <c:pt idx="2">
                  <c:v>0.23738469886055344</c:v>
                </c:pt>
              </c:numCache>
            </c:numRef>
          </c:val>
          <c:extLst>
            <c:ext xmlns:c16="http://schemas.microsoft.com/office/drawing/2014/chart" uri="{C3380CC4-5D6E-409C-BE32-E72D297353CC}">
              <c16:uniqueId val="{00000000-28D9-4FFE-94E2-80438935C26A}"/>
            </c:ext>
          </c:extLst>
        </c:ser>
        <c:ser>
          <c:idx val="1"/>
          <c:order val="1"/>
          <c:tx>
            <c:strRef>
              <c:f>'14. Ngāi Tahu'!$W$3</c:f>
              <c:strCache>
                <c:ptCount val="1"/>
                <c:pt idx="0">
                  <c:v>Per cent increase 2006-13</c:v>
                </c:pt>
              </c:strCache>
            </c:strRef>
          </c:tx>
          <c:invertIfNegative val="0"/>
          <c:cat>
            <c:strRef>
              <c:f>'14. Ngāi Tahu'!$Q$4:$Q$6</c:f>
              <c:strCache>
                <c:ptCount val="3"/>
                <c:pt idx="0">
                  <c:v>Ethnic group responses, Māori</c:v>
                </c:pt>
                <c:pt idx="1">
                  <c:v>Māori descent responses</c:v>
                </c:pt>
                <c:pt idx="2">
                  <c:v>Ngāi Tahu responses</c:v>
                </c:pt>
              </c:strCache>
            </c:strRef>
          </c:cat>
          <c:val>
            <c:numRef>
              <c:f>'14. Ngāi Tahu'!$AC$4:$AC$6</c:f>
              <c:numCache>
                <c:formatCode>0.0%</c:formatCode>
                <c:ptCount val="3"/>
                <c:pt idx="0">
                  <c:v>0.14284545528920886</c:v>
                </c:pt>
                <c:pt idx="1">
                  <c:v>0.1575991575991576</c:v>
                </c:pt>
                <c:pt idx="2">
                  <c:v>0.12365709274281955</c:v>
                </c:pt>
              </c:numCache>
            </c:numRef>
          </c:val>
          <c:extLst>
            <c:ext xmlns:c16="http://schemas.microsoft.com/office/drawing/2014/chart" uri="{C3380CC4-5D6E-409C-BE32-E72D297353CC}">
              <c16:uniqueId val="{00000001-28D9-4FFE-94E2-80438935C26A}"/>
            </c:ext>
          </c:extLst>
        </c:ser>
        <c:dLbls>
          <c:showLegendKey val="0"/>
          <c:showVal val="0"/>
          <c:showCatName val="0"/>
          <c:showSerName val="0"/>
          <c:showPercent val="0"/>
          <c:showBubbleSize val="0"/>
        </c:dLbls>
        <c:gapWidth val="150"/>
        <c:axId val="1450493728"/>
        <c:axId val="1450502432"/>
      </c:barChart>
      <c:catAx>
        <c:axId val="1450493728"/>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502432"/>
        <c:crosses val="autoZero"/>
        <c:auto val="1"/>
        <c:lblAlgn val="ctr"/>
        <c:lblOffset val="100"/>
        <c:noMultiLvlLbl val="0"/>
      </c:catAx>
      <c:valAx>
        <c:axId val="1450502432"/>
        <c:scaling>
          <c:orientation val="minMax"/>
          <c:max val="0.30000000000000004"/>
        </c:scaling>
        <c:delete val="0"/>
        <c:axPos val="b"/>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93728"/>
        <c:crosses val="autoZero"/>
        <c:crossBetween val="between"/>
      </c:valAx>
    </c:plotArea>
    <c:legend>
      <c:legendPos val="r"/>
      <c:layout>
        <c:manualLayout>
          <c:xMode val="edge"/>
          <c:yMode val="edge"/>
          <c:x val="0.7224800925925926"/>
          <c:y val="0.60599520202020207"/>
          <c:w val="0.2363625"/>
          <c:h val="0.10230252525252526"/>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Per cent of total people stating iwi (total responses) and Ngāi Tahu responses in Canterbury region for Māori descent URP, Census 2013</a:t>
            </a:r>
          </a:p>
        </c:rich>
      </c:tx>
      <c:layout>
        <c:manualLayout>
          <c:xMode val="edge"/>
          <c:yMode val="edge"/>
          <c:x val="0.10451377952755907"/>
          <c:y val="2.7777777777777776E-2"/>
        </c:manualLayout>
      </c:layout>
      <c:overlay val="0"/>
    </c:title>
    <c:autoTitleDeleted val="0"/>
    <c:plotArea>
      <c:layout/>
      <c:barChart>
        <c:barDir val="col"/>
        <c:grouping val="clustered"/>
        <c:varyColors val="0"/>
        <c:ser>
          <c:idx val="0"/>
          <c:order val="0"/>
          <c:tx>
            <c:v>Total people, iwi</c:v>
          </c:tx>
          <c:invertIfNegative val="0"/>
          <c:cat>
            <c:strLit>
              <c:ptCount val="11"/>
              <c:pt idx="0">
                <c:v>Canterbury Region</c:v>
              </c:pt>
              <c:pt idx="1">
                <c:v>Kaikōura District</c:v>
              </c:pt>
              <c:pt idx="2">
                <c:v>Hurunui District</c:v>
              </c:pt>
              <c:pt idx="3">
                <c:v>Waimakariri District</c:v>
              </c:pt>
              <c:pt idx="4">
                <c:v>Christchurch City</c:v>
              </c:pt>
              <c:pt idx="5">
                <c:v>Selwyn District</c:v>
              </c:pt>
              <c:pt idx="6">
                <c:v>Ashburton District</c:v>
              </c:pt>
              <c:pt idx="7">
                <c:v>Timaru District</c:v>
              </c:pt>
              <c:pt idx="8">
                <c:v>Mackenzie District</c:v>
              </c:pt>
              <c:pt idx="9">
                <c:v>Waimate District</c:v>
              </c:pt>
              <c:pt idx="10">
                <c:v>Waitaki District</c:v>
              </c:pt>
            </c:strLit>
          </c:cat>
          <c:val>
            <c:numLit>
              <c:formatCode>0.0%</c:formatCode>
              <c:ptCount val="11"/>
              <c:pt idx="0">
                <c:v>7.560103540938598E-2</c:v>
              </c:pt>
              <c:pt idx="1">
                <c:v>1.0273342694486938E-3</c:v>
              </c:pt>
              <c:pt idx="2">
                <c:v>1.556703019644964E-3</c:v>
              </c:pt>
              <c:pt idx="3">
                <c:v>6.7023467185866751E-3</c:v>
              </c:pt>
              <c:pt idx="4">
                <c:v>4.9168487306365437E-2</c:v>
              </c:pt>
              <c:pt idx="5">
                <c:v>5.7692221419695213E-3</c:v>
              </c:pt>
              <c:pt idx="6">
                <c:v>4.006155033264994E-3</c:v>
              </c:pt>
              <c:pt idx="7">
                <c:v>5.8140839004607306E-3</c:v>
              </c:pt>
              <c:pt idx="8">
                <c:v>5.0693787095066549E-4</c:v>
              </c:pt>
              <c:pt idx="9">
                <c:v>8.6134576303121928E-4</c:v>
              </c:pt>
              <c:pt idx="10">
                <c:v>2.4943137721112393E-3</c:v>
              </c:pt>
            </c:numLit>
          </c:val>
          <c:extLst>
            <c:ext xmlns:c16="http://schemas.microsoft.com/office/drawing/2014/chart" uri="{C3380CC4-5D6E-409C-BE32-E72D297353CC}">
              <c16:uniqueId val="{00000000-AE10-4AE8-A740-57790DD5AE71}"/>
            </c:ext>
          </c:extLst>
        </c:ser>
        <c:ser>
          <c:idx val="1"/>
          <c:order val="1"/>
          <c:tx>
            <c:v>  Ngāi Tahu / Kāi Tahu</c:v>
          </c:tx>
          <c:invertIfNegative val="0"/>
          <c:cat>
            <c:strLit>
              <c:ptCount val="11"/>
              <c:pt idx="0">
                <c:v>Canterbury Region</c:v>
              </c:pt>
              <c:pt idx="1">
                <c:v>Kaikōura District</c:v>
              </c:pt>
              <c:pt idx="2">
                <c:v>Hurunui District</c:v>
              </c:pt>
              <c:pt idx="3">
                <c:v>Waimakariri District</c:v>
              </c:pt>
              <c:pt idx="4">
                <c:v>Christchurch City</c:v>
              </c:pt>
              <c:pt idx="5">
                <c:v>Selwyn District</c:v>
              </c:pt>
              <c:pt idx="6">
                <c:v>Ashburton District</c:v>
              </c:pt>
              <c:pt idx="7">
                <c:v>Timaru District</c:v>
              </c:pt>
              <c:pt idx="8">
                <c:v>Mackenzie District</c:v>
              </c:pt>
              <c:pt idx="9">
                <c:v>Waimate District</c:v>
              </c:pt>
              <c:pt idx="10">
                <c:v>Waitaki District</c:v>
              </c:pt>
            </c:strLit>
          </c:cat>
          <c:val>
            <c:numLit>
              <c:formatCode>0.0%</c:formatCode>
              <c:ptCount val="11"/>
              <c:pt idx="0">
                <c:v>0.28041372516828106</c:v>
              </c:pt>
              <c:pt idx="1">
                <c:v>6.8954194713511741E-3</c:v>
              </c:pt>
              <c:pt idx="2">
                <c:v>5.8009084441525745E-3</c:v>
              </c:pt>
              <c:pt idx="3">
                <c:v>3.1850270891479231E-2</c:v>
              </c:pt>
              <c:pt idx="4">
                <c:v>0.17161932906474034</c:v>
              </c:pt>
              <c:pt idx="5">
                <c:v>1.9920100695014504E-2</c:v>
              </c:pt>
              <c:pt idx="6">
                <c:v>1.3353034531822908E-2</c:v>
              </c:pt>
              <c:pt idx="7">
                <c:v>2.5611558036447216E-2</c:v>
              </c:pt>
              <c:pt idx="8">
                <c:v>1.6964920921578284E-3</c:v>
              </c:pt>
              <c:pt idx="9">
                <c:v>3.0099053247961472E-3</c:v>
              </c:pt>
              <c:pt idx="10">
                <c:v>9.0297159743884421E-3</c:v>
              </c:pt>
            </c:numLit>
          </c:val>
          <c:extLst>
            <c:ext xmlns:c16="http://schemas.microsoft.com/office/drawing/2014/chart" uri="{C3380CC4-5D6E-409C-BE32-E72D297353CC}">
              <c16:uniqueId val="{00000001-AE10-4AE8-A740-57790DD5AE71}"/>
            </c:ext>
          </c:extLst>
        </c:ser>
        <c:dLbls>
          <c:showLegendKey val="0"/>
          <c:showVal val="0"/>
          <c:showCatName val="0"/>
          <c:showSerName val="0"/>
          <c:showPercent val="0"/>
          <c:showBubbleSize val="0"/>
        </c:dLbls>
        <c:gapWidth val="150"/>
        <c:axId val="1450502976"/>
        <c:axId val="1450499712"/>
      </c:barChart>
      <c:catAx>
        <c:axId val="14505029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499712"/>
        <c:crosses val="autoZero"/>
        <c:auto val="1"/>
        <c:lblAlgn val="ctr"/>
        <c:lblOffset val="100"/>
        <c:noMultiLvlLbl val="0"/>
      </c:catAx>
      <c:valAx>
        <c:axId val="145049971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502976"/>
        <c:crosses val="autoZero"/>
        <c:crossBetween val="between"/>
      </c:valAx>
    </c:plotArea>
    <c:legend>
      <c:legendPos val="r"/>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Number of people stating iwi (total responses) and Ngāi Tahu responses in Canterbury region for Māori descent URP, Census 2013</a:t>
            </a:r>
          </a:p>
        </c:rich>
      </c:tx>
      <c:layout>
        <c:manualLayout>
          <c:xMode val="edge"/>
          <c:yMode val="edge"/>
          <c:x val="0.10451377952755907"/>
          <c:y val="2.7777777777777776E-2"/>
        </c:manualLayout>
      </c:layout>
      <c:overlay val="0"/>
    </c:title>
    <c:autoTitleDeleted val="0"/>
    <c:plotArea>
      <c:layout/>
      <c:barChart>
        <c:barDir val="col"/>
        <c:grouping val="clustered"/>
        <c:varyColors val="0"/>
        <c:ser>
          <c:idx val="0"/>
          <c:order val="0"/>
          <c:tx>
            <c:v>Total people, iwi</c:v>
          </c:tx>
          <c:invertIfNegative val="0"/>
          <c:cat>
            <c:strLit>
              <c:ptCount val="11"/>
              <c:pt idx="0">
                <c:v>Canterbury Region</c:v>
              </c:pt>
              <c:pt idx="1">
                <c:v>Kaikōura District</c:v>
              </c:pt>
              <c:pt idx="2">
                <c:v>Hurunui District</c:v>
              </c:pt>
              <c:pt idx="3">
                <c:v>Waimakariri District</c:v>
              </c:pt>
              <c:pt idx="4">
                <c:v>Christchurch City</c:v>
              </c:pt>
              <c:pt idx="5">
                <c:v>Selwyn District</c:v>
              </c:pt>
              <c:pt idx="6">
                <c:v>Ashburton District</c:v>
              </c:pt>
              <c:pt idx="7">
                <c:v>Timaru District</c:v>
              </c:pt>
              <c:pt idx="8">
                <c:v>Mackenzie District</c:v>
              </c:pt>
              <c:pt idx="9">
                <c:v>Waimate District</c:v>
              </c:pt>
              <c:pt idx="10">
                <c:v>Waitaki District</c:v>
              </c:pt>
            </c:strLit>
          </c:cat>
          <c:val>
            <c:numLit>
              <c:formatCode>General</c:formatCode>
              <c:ptCount val="11"/>
              <c:pt idx="0">
                <c:v>50556</c:v>
              </c:pt>
              <c:pt idx="1">
                <c:v>687</c:v>
              </c:pt>
              <c:pt idx="2">
                <c:v>1041</c:v>
              </c:pt>
              <c:pt idx="3">
                <c:v>4482</c:v>
              </c:pt>
              <c:pt idx="4">
                <c:v>32880</c:v>
              </c:pt>
              <c:pt idx="5">
                <c:v>3858</c:v>
              </c:pt>
              <c:pt idx="6">
                <c:v>2679</c:v>
              </c:pt>
              <c:pt idx="7">
                <c:v>3888</c:v>
              </c:pt>
              <c:pt idx="8">
                <c:v>339</c:v>
              </c:pt>
              <c:pt idx="9">
                <c:v>576</c:v>
              </c:pt>
              <c:pt idx="10">
                <c:v>1668</c:v>
              </c:pt>
            </c:numLit>
          </c:val>
          <c:extLst>
            <c:ext xmlns:c16="http://schemas.microsoft.com/office/drawing/2014/chart" uri="{C3380CC4-5D6E-409C-BE32-E72D297353CC}">
              <c16:uniqueId val="{00000000-2CF2-4C06-A20F-48BCD0E63DAB}"/>
            </c:ext>
          </c:extLst>
        </c:ser>
        <c:ser>
          <c:idx val="1"/>
          <c:order val="1"/>
          <c:tx>
            <c:v>  Ngāi Tahu / Kāi Tahu</c:v>
          </c:tx>
          <c:invertIfNegative val="0"/>
          <c:cat>
            <c:strLit>
              <c:ptCount val="11"/>
              <c:pt idx="0">
                <c:v>Canterbury Region</c:v>
              </c:pt>
              <c:pt idx="1">
                <c:v>Kaikōura District</c:v>
              </c:pt>
              <c:pt idx="2">
                <c:v>Hurunui District</c:v>
              </c:pt>
              <c:pt idx="3">
                <c:v>Waimakariri District</c:v>
              </c:pt>
              <c:pt idx="4">
                <c:v>Christchurch City</c:v>
              </c:pt>
              <c:pt idx="5">
                <c:v>Selwyn District</c:v>
              </c:pt>
              <c:pt idx="6">
                <c:v>Ashburton District</c:v>
              </c:pt>
              <c:pt idx="7">
                <c:v>Timaru District</c:v>
              </c:pt>
              <c:pt idx="8">
                <c:v>Mackenzie District</c:v>
              </c:pt>
              <c:pt idx="9">
                <c:v>Waimate District</c:v>
              </c:pt>
              <c:pt idx="10">
                <c:v>Waitaki District</c:v>
              </c:pt>
            </c:strLit>
          </c:cat>
          <c:val>
            <c:numLit>
              <c:formatCode>General</c:formatCode>
              <c:ptCount val="11"/>
              <c:pt idx="0">
                <c:v>15372</c:v>
              </c:pt>
              <c:pt idx="1">
                <c:v>378</c:v>
              </c:pt>
              <c:pt idx="2">
                <c:v>318</c:v>
              </c:pt>
              <c:pt idx="3">
                <c:v>1746</c:v>
              </c:pt>
              <c:pt idx="4">
                <c:v>9408</c:v>
              </c:pt>
              <c:pt idx="5">
                <c:v>1092</c:v>
              </c:pt>
              <c:pt idx="6">
                <c:v>732</c:v>
              </c:pt>
              <c:pt idx="7">
                <c:v>1404</c:v>
              </c:pt>
              <c:pt idx="8">
                <c:v>93</c:v>
              </c:pt>
              <c:pt idx="9">
                <c:v>165</c:v>
              </c:pt>
              <c:pt idx="10">
                <c:v>495</c:v>
              </c:pt>
            </c:numLit>
          </c:val>
          <c:extLst>
            <c:ext xmlns:c16="http://schemas.microsoft.com/office/drawing/2014/chart" uri="{C3380CC4-5D6E-409C-BE32-E72D297353CC}">
              <c16:uniqueId val="{00000001-2CF2-4C06-A20F-48BCD0E63DAB}"/>
            </c:ext>
          </c:extLst>
        </c:ser>
        <c:dLbls>
          <c:showLegendKey val="0"/>
          <c:showVal val="0"/>
          <c:showCatName val="0"/>
          <c:showSerName val="0"/>
          <c:showPercent val="0"/>
          <c:showBubbleSize val="0"/>
        </c:dLbls>
        <c:gapWidth val="150"/>
        <c:axId val="1450501344"/>
        <c:axId val="1450500800"/>
      </c:barChart>
      <c:catAx>
        <c:axId val="145050134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500800"/>
        <c:crosses val="autoZero"/>
        <c:auto val="1"/>
        <c:lblAlgn val="ctr"/>
        <c:lblOffset val="100"/>
        <c:noMultiLvlLbl val="0"/>
      </c:catAx>
      <c:valAx>
        <c:axId val="1450500800"/>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50501344"/>
        <c:crosses val="autoZero"/>
        <c:crossBetween val="between"/>
      </c:valAx>
    </c:plotArea>
    <c:legend>
      <c:legendPos val="r"/>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Selwyn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TA'!$N$44,'3. Ethnicity by TA'!$P$44,'3. Ethnicity by TA'!$R$44,'3. Ethnicity by TA'!$T$44,'3. Ethnicity by TA'!$V$44,'3. Ethnicity by TA'!$X$44)</c:f>
              <c:numCache>
                <c:formatCode>0.00%</c:formatCode>
                <c:ptCount val="6"/>
                <c:pt idx="0">
                  <c:v>0.52688668359104551</c:v>
                </c:pt>
                <c:pt idx="1">
                  <c:v>0.51270553064275037</c:v>
                </c:pt>
                <c:pt idx="2">
                  <c:v>0.76530612244897955</c:v>
                </c:pt>
                <c:pt idx="3">
                  <c:v>0.69516728624535318</c:v>
                </c:pt>
                <c:pt idx="4">
                  <c:v>0.48275862068965519</c:v>
                </c:pt>
                <c:pt idx="5">
                  <c:v>-0.82566844919786098</c:v>
                </c:pt>
              </c:numCache>
            </c:numRef>
          </c:val>
          <c:extLst>
            <c:ext xmlns:c16="http://schemas.microsoft.com/office/drawing/2014/chart" uri="{C3380CC4-5D6E-409C-BE32-E72D297353CC}">
              <c16:uniqueId val="{00000000-93B2-46E0-B59F-E451722D8010}"/>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TA'!$O$44,'3. Ethnicity by TA'!$Q$44,'3. Ethnicity by TA'!$S$44,'3. Ethnicity by TA'!$U$44,'3. Ethnicity by TA'!$W$44,'3. Ethnicity by TA'!$Y$44)</c:f>
              <c:numCache>
                <c:formatCode>0.00%</c:formatCode>
                <c:ptCount val="6"/>
                <c:pt idx="0">
                  <c:v>0.36290810157194681</c:v>
                </c:pt>
                <c:pt idx="1">
                  <c:v>0.57707509881422925</c:v>
                </c:pt>
                <c:pt idx="2">
                  <c:v>0.95375722543352603</c:v>
                </c:pt>
                <c:pt idx="3">
                  <c:v>1.8201754385964912</c:v>
                </c:pt>
                <c:pt idx="4">
                  <c:v>1.0348837209302326</c:v>
                </c:pt>
                <c:pt idx="5">
                  <c:v>9.5092024539877307E-2</c:v>
                </c:pt>
              </c:numCache>
            </c:numRef>
          </c:val>
          <c:extLst>
            <c:ext xmlns:c16="http://schemas.microsoft.com/office/drawing/2014/chart" uri="{C3380CC4-5D6E-409C-BE32-E72D297353CC}">
              <c16:uniqueId val="{00000000-99F7-417E-B56F-21CF68976FC8}"/>
            </c:ext>
          </c:extLst>
        </c:ser>
        <c:dLbls>
          <c:showLegendKey val="0"/>
          <c:showVal val="0"/>
          <c:showCatName val="0"/>
          <c:showSerName val="0"/>
          <c:showPercent val="0"/>
          <c:showBubbleSize val="0"/>
        </c:dLbls>
        <c:gapWidth val="150"/>
        <c:axId val="1411479600"/>
        <c:axId val="1411481776"/>
      </c:barChart>
      <c:catAx>
        <c:axId val="141147960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81776"/>
        <c:crosses val="autoZero"/>
        <c:auto val="1"/>
        <c:lblAlgn val="ctr"/>
        <c:lblOffset val="100"/>
        <c:noMultiLvlLbl val="0"/>
      </c:catAx>
      <c:valAx>
        <c:axId val="1411481776"/>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1479600"/>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Ashburton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TA'!$C$29,'3. Ethnicity by TA'!$G$29,'3. Ethnicity by TA'!$K$29,'3. Ethnicity by TA'!$O$29,'3. Ethnicity by TA'!$S$29,'3. Ethnicity by TA'!$W$29)</c:f>
              <c:numCache>
                <c:formatCode>0.00%</c:formatCode>
                <c:ptCount val="6"/>
                <c:pt idx="0">
                  <c:v>0.82155927692137076</c:v>
                </c:pt>
                <c:pt idx="1">
                  <c:v>6.066319174891871E-2</c:v>
                </c:pt>
                <c:pt idx="2">
                  <c:v>1.4084507042253521E-2</c:v>
                </c:pt>
                <c:pt idx="3">
                  <c:v>1.3308195630475767E-2</c:v>
                </c:pt>
                <c:pt idx="4">
                  <c:v>4.2142619496506597E-3</c:v>
                </c:pt>
                <c:pt idx="5">
                  <c:v>0.13907064433847177</c:v>
                </c:pt>
              </c:numCache>
            </c:numRef>
          </c:val>
          <c:extLst>
            <c:ext xmlns:c16="http://schemas.microsoft.com/office/drawing/2014/chart" uri="{C3380CC4-5D6E-409C-BE32-E72D297353CC}">
              <c16:uniqueId val="{00000000-4C72-46A4-AEFD-07F0C7145EB1}"/>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TA'!$D$29,'3. Ethnicity by TA'!$H$29,'3. Ethnicity by TA'!$L$29,'3. Ethnicity by TA'!$P$29,'3. Ethnicity by TA'!$T$29,'3. Ethnicity by TA'!$X$29)</c:f>
              <c:numCache>
                <c:formatCode>0.00%</c:formatCode>
                <c:ptCount val="6"/>
                <c:pt idx="0">
                  <c:v>0.88281956019680696</c:v>
                </c:pt>
                <c:pt idx="1">
                  <c:v>7.3400943869866453E-2</c:v>
                </c:pt>
                <c:pt idx="2">
                  <c:v>3.4039562205040667E-2</c:v>
                </c:pt>
                <c:pt idx="3">
                  <c:v>3.9461793352746258E-2</c:v>
                </c:pt>
                <c:pt idx="4">
                  <c:v>9.4386986645245505E-3</c:v>
                </c:pt>
                <c:pt idx="5">
                  <c:v>1.6869163570639622E-2</c:v>
                </c:pt>
              </c:numCache>
            </c:numRef>
          </c:val>
          <c:extLst>
            <c:ext xmlns:c16="http://schemas.microsoft.com/office/drawing/2014/chart" uri="{C3380CC4-5D6E-409C-BE32-E72D297353CC}">
              <c16:uniqueId val="{00000001-4C72-46A4-AEFD-07F0C7145EB1}"/>
            </c:ext>
          </c:extLst>
        </c:ser>
        <c:ser>
          <c:idx val="2"/>
          <c:order val="2"/>
          <c:tx>
            <c:v>Census 2018</c:v>
          </c:tx>
          <c:invertIfNegative val="0"/>
          <c:val>
            <c:numRef>
              <c:f>('3. Ethnicity by TA'!$E$29,'3. Ethnicity by TA'!$I$29,'3. Ethnicity by TA'!$M$29,'3. Ethnicity by TA'!$Q$29,'3. Ethnicity by TA'!$U$29,'3. Ethnicity by TA'!$Y$29)</c:f>
              <c:numCache>
                <c:formatCode>0.00%</c:formatCode>
                <c:ptCount val="6"/>
                <c:pt idx="0">
                  <c:v>0.83843461089668792</c:v>
                </c:pt>
                <c:pt idx="1">
                  <c:v>8.168028004667445E-2</c:v>
                </c:pt>
                <c:pt idx="2">
                  <c:v>5.1341890315052506E-2</c:v>
                </c:pt>
                <c:pt idx="3">
                  <c:v>7.369176914101068E-2</c:v>
                </c:pt>
                <c:pt idx="4">
                  <c:v>1.2566196930257607E-2</c:v>
                </c:pt>
                <c:pt idx="5">
                  <c:v>1.0681267390718965E-2</c:v>
                </c:pt>
              </c:numCache>
            </c:numRef>
          </c:val>
          <c:extLst>
            <c:ext xmlns:c16="http://schemas.microsoft.com/office/drawing/2014/chart" uri="{C3380CC4-5D6E-409C-BE32-E72D297353CC}">
              <c16:uniqueId val="{00000000-C3D0-4A2E-B36F-5A0AE8560F0A}"/>
            </c:ext>
          </c:extLst>
        </c:ser>
        <c:dLbls>
          <c:showLegendKey val="0"/>
          <c:showVal val="0"/>
          <c:showCatName val="0"/>
          <c:showSerName val="0"/>
          <c:showPercent val="0"/>
          <c:showBubbleSize val="0"/>
        </c:dLbls>
        <c:gapWidth val="150"/>
        <c:axId val="1411468176"/>
        <c:axId val="1412016528"/>
      </c:barChart>
      <c:catAx>
        <c:axId val="141146817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6528"/>
        <c:crosses val="autoZero"/>
        <c:auto val="1"/>
        <c:lblAlgn val="ctr"/>
        <c:lblOffset val="100"/>
        <c:noMultiLvlLbl val="0"/>
      </c:catAx>
      <c:valAx>
        <c:axId val="1412016528"/>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68176"/>
        <c:crosses val="autoZero"/>
        <c:crossBetween val="between"/>
      </c:valAx>
    </c:plotArea>
    <c:legend>
      <c:legendPos val="l"/>
      <c:layout>
        <c:manualLayout>
          <c:xMode val="edge"/>
          <c:yMode val="edge"/>
          <c:x val="0.81138888888888894"/>
          <c:y val="0.32753030303030295"/>
          <c:w val="0.133429012345679"/>
          <c:h val="0.15620914360628768"/>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Ashburton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TA'!$N$45,'3. Ethnicity by TA'!$P$45,'3. Ethnicity by TA'!$R$45,'3. Ethnicity by TA'!$T$45,'3. Ethnicity by TA'!$V$45,'3. Ethnicity by TA'!$X$45)</c:f>
              <c:numCache>
                <c:formatCode>0.00%</c:formatCode>
                <c:ptCount val="6"/>
                <c:pt idx="0">
                  <c:v>0.18682505399568033</c:v>
                </c:pt>
                <c:pt idx="1">
                  <c:v>0.33638025594149906</c:v>
                </c:pt>
                <c:pt idx="2">
                  <c:v>1.6692913385826771</c:v>
                </c:pt>
                <c:pt idx="3">
                  <c:v>2.2749999999999999</c:v>
                </c:pt>
                <c:pt idx="4">
                  <c:v>1.4736842105263157</c:v>
                </c:pt>
                <c:pt idx="5">
                  <c:v>-0.86602870813397126</c:v>
                </c:pt>
              </c:numCache>
            </c:numRef>
          </c:val>
          <c:extLst>
            <c:ext xmlns:c16="http://schemas.microsoft.com/office/drawing/2014/chart" uri="{C3380CC4-5D6E-409C-BE32-E72D297353CC}">
              <c16:uniqueId val="{00000000-F2F5-40F7-9EF2-E24E982E74C8}"/>
            </c:ext>
          </c:extLst>
        </c:ser>
        <c:ser>
          <c:idx val="0"/>
          <c:order val="1"/>
          <c:tx>
            <c:v>2013-18</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TA'!$O$45,'3. Ethnicity by TA'!$Q$45,'3. Ethnicity by TA'!$S$45,'3. Ethnicity by TA'!$U$45,'3. Ethnicity by TA'!$W$45,'3. Ethnicity by TA'!$Y$45)</c:f>
              <c:numCache>
                <c:formatCode>0.00%</c:formatCode>
                <c:ptCount val="6"/>
                <c:pt idx="0">
                  <c:v>6.2443130118289357E-2</c:v>
                </c:pt>
                <c:pt idx="1">
                  <c:v>0.24487004103967169</c:v>
                </c:pt>
                <c:pt idx="2">
                  <c:v>0.68731563421828912</c:v>
                </c:pt>
                <c:pt idx="3">
                  <c:v>1.089058524173028</c:v>
                </c:pt>
                <c:pt idx="4">
                  <c:v>0.48936170212765956</c:v>
                </c:pt>
                <c:pt idx="5">
                  <c:v>-0.29166666666666669</c:v>
                </c:pt>
              </c:numCache>
            </c:numRef>
          </c:val>
          <c:extLst>
            <c:ext xmlns:c16="http://schemas.microsoft.com/office/drawing/2014/chart" uri="{C3380CC4-5D6E-409C-BE32-E72D297353CC}">
              <c16:uniqueId val="{00000000-7255-4E13-83F9-364E9F162521}"/>
            </c:ext>
          </c:extLst>
        </c:ser>
        <c:dLbls>
          <c:showLegendKey val="0"/>
          <c:showVal val="0"/>
          <c:showCatName val="0"/>
          <c:showSerName val="0"/>
          <c:showPercent val="0"/>
          <c:showBubbleSize val="0"/>
        </c:dLbls>
        <c:gapWidth val="150"/>
        <c:axId val="1412018704"/>
        <c:axId val="1412019248"/>
      </c:barChart>
      <c:catAx>
        <c:axId val="141201870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9248"/>
        <c:crosses val="autoZero"/>
        <c:auto val="1"/>
        <c:lblAlgn val="ctr"/>
        <c:lblOffset val="100"/>
        <c:noMultiLvlLbl val="0"/>
      </c:catAx>
      <c:valAx>
        <c:axId val="1412019248"/>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018704"/>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Timaru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TA'!$C$24,'3. Ethnicity by TA'!$G$24,'3. Ethnicity by TA'!$K$24,'3. Ethnicity by TA'!$O$24,'3. Ethnicity by TA'!$S$24,'3. Ethnicity by TA'!$W$24)</c:f>
              <c:numCache>
                <c:formatCode>0.00%</c:formatCode>
                <c:ptCount val="6"/>
                <c:pt idx="0">
                  <c:v>0.77083333333333337</c:v>
                </c:pt>
                <c:pt idx="1">
                  <c:v>0.17100694444444445</c:v>
                </c:pt>
                <c:pt idx="2">
                  <c:v>9.5486111111111119E-3</c:v>
                </c:pt>
                <c:pt idx="3">
                  <c:v>1.5625E-2</c:v>
                </c:pt>
                <c:pt idx="4">
                  <c:v>5.208333333333333E-3</c:v>
                </c:pt>
                <c:pt idx="5">
                  <c:v>0.1345486111111111</c:v>
                </c:pt>
              </c:numCache>
            </c:numRef>
          </c:val>
          <c:extLst>
            <c:ext xmlns:c16="http://schemas.microsoft.com/office/drawing/2014/chart" uri="{C3380CC4-5D6E-409C-BE32-E72D297353CC}">
              <c16:uniqueId val="{00000000-4877-4761-977E-BB33F21125A9}"/>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TA'!$D$30,'3. Ethnicity by TA'!$H$30,'3. Ethnicity by TA'!$L$30,'3. Ethnicity by TA'!$P$30,'3. Ethnicity by TA'!$T$30,'3. Ethnicity by TA'!$X$30)</c:f>
              <c:numCache>
                <c:formatCode>0.00%</c:formatCode>
                <c:ptCount val="6"/>
                <c:pt idx="0">
                  <c:v>0.92518932691627154</c:v>
                </c:pt>
                <c:pt idx="1">
                  <c:v>7.3961356076155421E-2</c:v>
                </c:pt>
                <c:pt idx="2">
                  <c:v>1.1324226767641022E-2</c:v>
                </c:pt>
                <c:pt idx="3">
                  <c:v>2.3143888456366338E-2</c:v>
                </c:pt>
                <c:pt idx="4">
                  <c:v>4.5296907070564085E-3</c:v>
                </c:pt>
                <c:pt idx="5">
                  <c:v>2.2153018614197748E-2</c:v>
                </c:pt>
              </c:numCache>
            </c:numRef>
          </c:val>
          <c:extLst>
            <c:ext xmlns:c16="http://schemas.microsoft.com/office/drawing/2014/chart" uri="{C3380CC4-5D6E-409C-BE32-E72D297353CC}">
              <c16:uniqueId val="{00000001-4877-4761-977E-BB33F21125A9}"/>
            </c:ext>
          </c:extLst>
        </c:ser>
        <c:ser>
          <c:idx val="2"/>
          <c:order val="2"/>
          <c:tx>
            <c:v>Census 2018</c:v>
          </c:tx>
          <c:invertIfNegative val="0"/>
          <c:val>
            <c:numRef>
              <c:f>('3. Ethnicity by TA'!$E$30,'3. Ethnicity by TA'!$I$30,'3. Ethnicity by TA'!$M$30,'3. Ethnicity by TA'!$Q$30,'3. Ethnicity by TA'!$U$30,'3. Ethnicity by TA'!$Y$30)</c:f>
              <c:numCache>
                <c:formatCode>0.00%</c:formatCode>
                <c:ptCount val="6"/>
                <c:pt idx="0">
                  <c:v>0.90396578538102645</c:v>
                </c:pt>
                <c:pt idx="1">
                  <c:v>9.0979782270606532E-2</c:v>
                </c:pt>
                <c:pt idx="2">
                  <c:v>1.9051321928460343E-2</c:v>
                </c:pt>
                <c:pt idx="3">
                  <c:v>4.3740279937791601E-2</c:v>
                </c:pt>
                <c:pt idx="4">
                  <c:v>5.5080352514256092E-3</c:v>
                </c:pt>
                <c:pt idx="5">
                  <c:v>1.347848626231208E-2</c:v>
                </c:pt>
              </c:numCache>
            </c:numRef>
          </c:val>
          <c:extLst>
            <c:ext xmlns:c16="http://schemas.microsoft.com/office/drawing/2014/chart" uri="{C3380CC4-5D6E-409C-BE32-E72D297353CC}">
              <c16:uniqueId val="{00000000-DE9A-48DF-8EDB-75FF54AB152B}"/>
            </c:ext>
          </c:extLst>
        </c:ser>
        <c:dLbls>
          <c:showLegendKey val="0"/>
          <c:showVal val="0"/>
          <c:showCatName val="0"/>
          <c:showSerName val="0"/>
          <c:showPercent val="0"/>
          <c:showBubbleSize val="0"/>
        </c:dLbls>
        <c:gapWidth val="150"/>
        <c:axId val="1412014896"/>
        <c:axId val="1412023600"/>
      </c:barChart>
      <c:catAx>
        <c:axId val="141201489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23600"/>
        <c:crosses val="autoZero"/>
        <c:auto val="1"/>
        <c:lblAlgn val="ctr"/>
        <c:lblOffset val="100"/>
        <c:noMultiLvlLbl val="0"/>
      </c:catAx>
      <c:valAx>
        <c:axId val="1412023600"/>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4896"/>
        <c:crosses val="autoZero"/>
        <c:crossBetween val="between"/>
      </c:valAx>
    </c:plotArea>
    <c:legend>
      <c:legendPos val="l"/>
      <c:layout>
        <c:manualLayout>
          <c:xMode val="edge"/>
          <c:yMode val="edge"/>
          <c:x val="0.81138888888888894"/>
          <c:y val="0.32753030303030295"/>
          <c:w val="0.133429012345679"/>
          <c:h val="0.14722640823743186"/>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Timaru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TA'!$N$46,'3. Ethnicity by TA'!$P$46,'3. Ethnicity by TA'!$R$46,'3. Ethnicity by TA'!$T$46,'3. Ethnicity by TA'!$V$46,'3. Ethnicity by TA'!$X$46)</c:f>
              <c:numCache>
                <c:formatCode>0.00%</c:formatCode>
                <c:ptCount val="6"/>
                <c:pt idx="0">
                  <c:v>0.14928784948127308</c:v>
                </c:pt>
                <c:pt idx="1">
                  <c:v>0.1970217640320733</c:v>
                </c:pt>
                <c:pt idx="2">
                  <c:v>0.25984251968503935</c:v>
                </c:pt>
                <c:pt idx="3">
                  <c:v>0.61083743842364535</c:v>
                </c:pt>
                <c:pt idx="4">
                  <c:v>1.3703703703703705</c:v>
                </c:pt>
                <c:pt idx="5">
                  <c:v>-0.86162687886825817</c:v>
                </c:pt>
              </c:numCache>
            </c:numRef>
          </c:val>
          <c:extLst>
            <c:ext xmlns:c16="http://schemas.microsoft.com/office/drawing/2014/chart" uri="{C3380CC4-5D6E-409C-BE32-E72D297353CC}">
              <c16:uniqueId val="{00000000-8D13-4BDA-BAE2-F9B60ED9FC26}"/>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TA'!$O$46,'3. Ethnicity by TA'!$Q$46,'3. Ethnicity by TA'!$S$46,'3. Ethnicity by TA'!$U$46,'3. Ethnicity by TA'!$W$46,'3. Ethnicity by TA'!$Y$46)</c:f>
              <c:numCache>
                <c:formatCode>0.00%</c:formatCode>
                <c:ptCount val="6"/>
                <c:pt idx="0">
                  <c:v>6.7166462668298649E-2</c:v>
                </c:pt>
                <c:pt idx="1">
                  <c:v>0.34354066985645931</c:v>
                </c:pt>
                <c:pt idx="2">
                  <c:v>0.83750000000000002</c:v>
                </c:pt>
                <c:pt idx="3">
                  <c:v>1.0642201834862386</c:v>
                </c:pt>
                <c:pt idx="4">
                  <c:v>0.328125</c:v>
                </c:pt>
                <c:pt idx="5">
                  <c:v>-0.33546325878594252</c:v>
                </c:pt>
              </c:numCache>
            </c:numRef>
          </c:val>
          <c:extLst>
            <c:ext xmlns:c16="http://schemas.microsoft.com/office/drawing/2014/chart" uri="{C3380CC4-5D6E-409C-BE32-E72D297353CC}">
              <c16:uniqueId val="{00000000-D2CB-458D-A896-8AA37952C803}"/>
            </c:ext>
          </c:extLst>
        </c:ser>
        <c:dLbls>
          <c:showLegendKey val="0"/>
          <c:showVal val="0"/>
          <c:showCatName val="0"/>
          <c:showSerName val="0"/>
          <c:showPercent val="0"/>
          <c:showBubbleSize val="0"/>
        </c:dLbls>
        <c:gapWidth val="150"/>
        <c:axId val="1412023056"/>
        <c:axId val="1412024144"/>
      </c:barChart>
      <c:catAx>
        <c:axId val="141202305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24144"/>
        <c:crosses val="autoZero"/>
        <c:auto val="1"/>
        <c:lblAlgn val="ctr"/>
        <c:lblOffset val="100"/>
        <c:noMultiLvlLbl val="0"/>
      </c:catAx>
      <c:valAx>
        <c:axId val="1412024144"/>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023056"/>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 Canterbury</a:t>
            </a:r>
          </a:p>
          <a:p>
            <a:pPr>
              <a:defRPr>
                <a:solidFill>
                  <a:srgbClr val="136B99"/>
                </a:solidFill>
              </a:defRPr>
            </a:pPr>
            <a:r>
              <a:rPr lang="en-NZ" sz="1200" b="1" i="0" baseline="0">
                <a:solidFill>
                  <a:srgbClr val="136B99"/>
                </a:solidFill>
                <a:effectLst/>
                <a:latin typeface="Arial"/>
                <a:cs typeface="Arial"/>
              </a:rPr>
              <a:t>Census 2001, 2006, 2013, 2018 </a:t>
            </a:r>
            <a:r>
              <a:rPr lang="en-NZ" sz="1200" b="1" i="0" u="none" strike="noStrike" baseline="0">
                <a:solidFill>
                  <a:srgbClr val="136B99"/>
                </a:solidFill>
                <a:latin typeface="Arial" panose="020B0604020202020204" pitchFamily="34" charset="0"/>
                <a:cs typeface="Arial" panose="020B0604020202020204" pitchFamily="34" charset="0"/>
              </a:rPr>
              <a:t> </a:t>
            </a:r>
            <a:endParaRPr lang="en-NZ" sz="1200">
              <a:solidFill>
                <a:srgbClr val="136B99"/>
              </a:solidFill>
              <a:latin typeface="Arial" panose="020B0604020202020204" pitchFamily="34" charset="0"/>
              <a:cs typeface="Arial" panose="020B0604020202020204" pitchFamily="34" charset="0"/>
            </a:endParaRPr>
          </a:p>
        </c:rich>
      </c:tx>
      <c:layout>
        <c:manualLayout>
          <c:xMode val="edge"/>
          <c:yMode val="edge"/>
          <c:x val="0.14322407407407406"/>
          <c:y val="1.9242424242424241E-2"/>
        </c:manualLayout>
      </c:layout>
      <c:overlay val="0"/>
    </c:title>
    <c:autoTitleDeleted val="0"/>
    <c:plotArea>
      <c:layout/>
      <c:barChart>
        <c:barDir val="col"/>
        <c:grouping val="clustered"/>
        <c:varyColors val="0"/>
        <c:ser>
          <c:idx val="0"/>
          <c:order val="0"/>
          <c:tx>
            <c:strRef>
              <c:f>'1. Ethnicity by RC'!$B$29</c:f>
              <c:strCache>
                <c:ptCount val="1"/>
                <c:pt idx="0">
                  <c:v>2001</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RC'!$B$44,'1. Ethnicity by RC'!$F$44,'1. Ethnicity by RC'!$J$44,'1. Ethnicity by RC'!$N$44,'1. Ethnicity by RC'!$R$44,'1. Ethnicity by RC'!$V$44)</c:f>
              <c:numCache>
                <c:formatCode>0.00%</c:formatCode>
                <c:ptCount val="6"/>
                <c:pt idx="0">
                  <c:v>0.91796424821369116</c:v>
                </c:pt>
                <c:pt idx="1">
                  <c:v>6.7514789868619862E-2</c:v>
                </c:pt>
                <c:pt idx="2">
                  <c:v>1.8394498937178271E-2</c:v>
                </c:pt>
                <c:pt idx="3">
                  <c:v>4.1469255000384155E-2</c:v>
                </c:pt>
                <c:pt idx="4">
                  <c:v>4.8083079365892388E-3</c:v>
                </c:pt>
                <c:pt idx="5">
                  <c:v>2.2408891848285401E-4</c:v>
                </c:pt>
              </c:numCache>
            </c:numRef>
          </c:val>
          <c:extLst>
            <c:ext xmlns:c16="http://schemas.microsoft.com/office/drawing/2014/chart" uri="{C3380CC4-5D6E-409C-BE32-E72D297353CC}">
              <c16:uniqueId val="{00000000-D17A-4F8A-A72A-D8BE7C45C0E0}"/>
            </c:ext>
          </c:extLst>
        </c:ser>
        <c:ser>
          <c:idx val="1"/>
          <c:order val="1"/>
          <c:tx>
            <c:strRef>
              <c:f>'1. Ethnicity by RC'!$C$29</c:f>
              <c:strCache>
                <c:ptCount val="1"/>
                <c:pt idx="0">
                  <c:v>2006</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RC'!$C$44,'1. Ethnicity by RC'!$G$44,'1. Ethnicity by RC'!$K$44,'1. Ethnicity by RC'!$O$44,'1. Ethnicity by RC'!$S$44,'1. Ethnicity by RC'!$W$44)</c:f>
              <c:numCache>
                <c:formatCode>0.00%</c:formatCode>
                <c:ptCount val="6"/>
                <c:pt idx="0">
                  <c:v>0.77377136279110958</c:v>
                </c:pt>
                <c:pt idx="1">
                  <c:v>7.2156793293780802E-2</c:v>
                </c:pt>
                <c:pt idx="2">
                  <c:v>2.1494140913250095E-2</c:v>
                </c:pt>
                <c:pt idx="3">
                  <c:v>5.7404291744148295E-2</c:v>
                </c:pt>
                <c:pt idx="4">
                  <c:v>6.6176687623601639E-3</c:v>
                </c:pt>
                <c:pt idx="5">
                  <c:v>0.13824493048791286</c:v>
                </c:pt>
              </c:numCache>
            </c:numRef>
          </c:val>
          <c:extLst>
            <c:ext xmlns:c16="http://schemas.microsoft.com/office/drawing/2014/chart" uri="{C3380CC4-5D6E-409C-BE32-E72D297353CC}">
              <c16:uniqueId val="{00000001-D17A-4F8A-A72A-D8BE7C45C0E0}"/>
            </c:ext>
          </c:extLst>
        </c:ser>
        <c:ser>
          <c:idx val="2"/>
          <c:order val="2"/>
          <c:tx>
            <c:strRef>
              <c:f>'1. Ethnicity by RC'!$D$29</c:f>
              <c:strCache>
                <c:ptCount val="1"/>
                <c:pt idx="0">
                  <c:v>2013</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RC'!$D$30,'1. Ethnicity by RC'!$H$30,'1. Ethnicity by RC'!$L$30,'1. Ethnicity by RC'!$P$30,'1. Ethnicity by RC'!$T$30,'1. Ethnicity by RC'!$X$30)</c:f>
              <c:numCache>
                <c:formatCode>0.00%</c:formatCode>
                <c:ptCount val="6"/>
                <c:pt idx="0">
                  <c:v>0.74023770242922549</c:v>
                </c:pt>
                <c:pt idx="1">
                  <c:v>0.14922588162442957</c:v>
                </c:pt>
                <c:pt idx="2">
                  <c:v>7.3774954492219921E-2</c:v>
                </c:pt>
                <c:pt idx="3">
                  <c:v>0.11759255242930028</c:v>
                </c:pt>
                <c:pt idx="4">
                  <c:v>1.1704885224667087E-2</c:v>
                </c:pt>
                <c:pt idx="5">
                  <c:v>1.688985546699134E-2</c:v>
                </c:pt>
              </c:numCache>
            </c:numRef>
          </c:val>
          <c:extLst>
            <c:ext xmlns:c16="http://schemas.microsoft.com/office/drawing/2014/chart" uri="{C3380CC4-5D6E-409C-BE32-E72D297353CC}">
              <c16:uniqueId val="{00000002-D17A-4F8A-A72A-D8BE7C45C0E0}"/>
            </c:ext>
          </c:extLst>
        </c:ser>
        <c:ser>
          <c:idx val="3"/>
          <c:order val="3"/>
          <c:tx>
            <c:v>2018</c:v>
          </c:tx>
          <c:invertIfNegative val="0"/>
          <c:val>
            <c:numRef>
              <c:f>('1. Ethnicity by RC'!$E$44,'1. Ethnicity by RC'!$I$44,'1. Ethnicity by RC'!$M$44,'1. Ethnicity by RC'!$Q$44,'1. Ethnicity by RC'!$U$44,'1. Ethnicity by RC'!$Y$44)</c:f>
              <c:numCache>
                <c:formatCode>0.00%</c:formatCode>
                <c:ptCount val="6"/>
                <c:pt idx="0">
                  <c:v>0.82432040340573698</c:v>
                </c:pt>
                <c:pt idx="1">
                  <c:v>9.3877877717635991E-2</c:v>
                </c:pt>
                <c:pt idx="2">
                  <c:v>3.156109615904111E-2</c:v>
                </c:pt>
                <c:pt idx="3">
                  <c:v>0.1111767001170597</c:v>
                </c:pt>
                <c:pt idx="4">
                  <c:v>1.219622007223684E-2</c:v>
                </c:pt>
                <c:pt idx="5">
                  <c:v>1.385206455292199E-2</c:v>
                </c:pt>
              </c:numCache>
            </c:numRef>
          </c:val>
          <c:extLst>
            <c:ext xmlns:c16="http://schemas.microsoft.com/office/drawing/2014/chart" uri="{C3380CC4-5D6E-409C-BE32-E72D297353CC}">
              <c16:uniqueId val="{00000001-49F9-4ED8-AC5E-C1CA70B2D9C2}"/>
            </c:ext>
          </c:extLst>
        </c:ser>
        <c:dLbls>
          <c:showLegendKey val="0"/>
          <c:showVal val="0"/>
          <c:showCatName val="0"/>
          <c:showSerName val="0"/>
          <c:showPercent val="0"/>
          <c:showBubbleSize val="0"/>
        </c:dLbls>
        <c:gapWidth val="150"/>
        <c:axId val="1409384928"/>
        <c:axId val="1409382208"/>
      </c:barChart>
      <c:catAx>
        <c:axId val="140938492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2208"/>
        <c:crosses val="autoZero"/>
        <c:auto val="1"/>
        <c:lblAlgn val="ctr"/>
        <c:lblOffset val="100"/>
        <c:noMultiLvlLbl val="0"/>
      </c:catAx>
      <c:valAx>
        <c:axId val="1409382208"/>
        <c:scaling>
          <c:orientation val="minMax"/>
        </c:scaling>
        <c:delete val="0"/>
        <c:axPos val="l"/>
        <c:majorGridlines/>
        <c:title>
          <c:tx>
            <c:rich>
              <a:bodyPr rot="-5400000" vert="horz"/>
              <a:lstStyle/>
              <a:p>
                <a:pPr>
                  <a:defRPr>
                    <a:solidFill>
                      <a:srgbClr val="136B99"/>
                    </a:solidFill>
                  </a:defRPr>
                </a:pPr>
                <a:r>
                  <a:rPr lang="en-US">
                    <a:solidFill>
                      <a:srgbClr val="136B99"/>
                    </a:solidFill>
                    <a:latin typeface="Arial" panose="020B0604020202020204" pitchFamily="34" charset="0"/>
                    <a:cs typeface="Arial" panose="020B0604020202020204" pitchFamily="34" charset="0"/>
                  </a:rPr>
                  <a:t>Per cent of total people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4928"/>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Mackenzie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TA'!$C$31,'3. Ethnicity by TA'!$G$31,'3. Ethnicity by TA'!$K$31,'3. Ethnicity by TA'!$O$31,'3. Ethnicity by TA'!$S$31,'3. Ethnicity by TA'!$W$31)</c:f>
              <c:numCache>
                <c:formatCode>0.00%</c:formatCode>
                <c:ptCount val="6"/>
                <c:pt idx="0">
                  <c:v>0.77597402597402598</c:v>
                </c:pt>
                <c:pt idx="1">
                  <c:v>4.4642857142857144E-2</c:v>
                </c:pt>
                <c:pt idx="2">
                  <c:v>5.681818181818182E-3</c:v>
                </c:pt>
                <c:pt idx="3">
                  <c:v>3.896103896103896E-2</c:v>
                </c:pt>
                <c:pt idx="4">
                  <c:v>3.246753246753247E-3</c:v>
                </c:pt>
                <c:pt idx="5">
                  <c:v>0.18344155844155843</c:v>
                </c:pt>
              </c:numCache>
            </c:numRef>
          </c:val>
          <c:extLst>
            <c:ext xmlns:c16="http://schemas.microsoft.com/office/drawing/2014/chart" uri="{C3380CC4-5D6E-409C-BE32-E72D297353CC}">
              <c16:uniqueId val="{00000000-7B9E-4F92-84BB-9BE64A64DDE3}"/>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TA'!$D$31,'3. Ethnicity by TA'!$H$31,'3. Ethnicity by TA'!$L$31,'3. Ethnicity by TA'!$P$31,'3. Ethnicity by TA'!$T$31,'3. Ethnicity by TA'!$X$31)</c:f>
              <c:numCache>
                <c:formatCode>0.00%</c:formatCode>
                <c:ptCount val="6"/>
                <c:pt idx="0">
                  <c:v>0.90916030534351144</c:v>
                </c:pt>
                <c:pt idx="1">
                  <c:v>6.7175572519083973E-2</c:v>
                </c:pt>
                <c:pt idx="2">
                  <c:v>1.2977099236641221E-2</c:v>
                </c:pt>
                <c:pt idx="3">
                  <c:v>4.4274809160305344E-2</c:v>
                </c:pt>
                <c:pt idx="4">
                  <c:v>5.3435114503816794E-3</c:v>
                </c:pt>
                <c:pt idx="5">
                  <c:v>2.2137404580152672E-2</c:v>
                </c:pt>
              </c:numCache>
            </c:numRef>
          </c:val>
          <c:extLst>
            <c:ext xmlns:c16="http://schemas.microsoft.com/office/drawing/2014/chart" uri="{C3380CC4-5D6E-409C-BE32-E72D297353CC}">
              <c16:uniqueId val="{00000001-7B9E-4F92-84BB-9BE64A64DDE3}"/>
            </c:ext>
          </c:extLst>
        </c:ser>
        <c:ser>
          <c:idx val="2"/>
          <c:order val="2"/>
          <c:tx>
            <c:v>Census 2018</c:v>
          </c:tx>
          <c:invertIfNegative val="0"/>
          <c:val>
            <c:numRef>
              <c:f>('3. Ethnicity by TA'!$E$31,'3. Ethnicity by TA'!$I$31,'3. Ethnicity by TA'!$M$31,'3. Ethnicity by TA'!$Q$31,'3. Ethnicity by TA'!$U$31,'3. Ethnicity by TA'!$Y$31)</c:f>
              <c:numCache>
                <c:formatCode>0.00%</c:formatCode>
                <c:ptCount val="6"/>
                <c:pt idx="0">
                  <c:v>0.86374845869297168</c:v>
                </c:pt>
                <c:pt idx="1">
                  <c:v>6.8434032059186189E-2</c:v>
                </c:pt>
                <c:pt idx="2">
                  <c:v>1.1713933415536375E-2</c:v>
                </c:pt>
                <c:pt idx="3">
                  <c:v>8.8779284833538835E-2</c:v>
                </c:pt>
                <c:pt idx="4">
                  <c:v>1.8495684340320593E-2</c:v>
                </c:pt>
                <c:pt idx="5">
                  <c:v>1.5413070283600493E-2</c:v>
                </c:pt>
              </c:numCache>
            </c:numRef>
          </c:val>
          <c:extLst>
            <c:ext xmlns:c16="http://schemas.microsoft.com/office/drawing/2014/chart" uri="{C3380CC4-5D6E-409C-BE32-E72D297353CC}">
              <c16:uniqueId val="{00000000-DC79-4669-B9F8-076D2D862077}"/>
            </c:ext>
          </c:extLst>
        </c:ser>
        <c:dLbls>
          <c:showLegendKey val="0"/>
          <c:showVal val="0"/>
          <c:showCatName val="0"/>
          <c:showSerName val="0"/>
          <c:showPercent val="0"/>
          <c:showBubbleSize val="0"/>
        </c:dLbls>
        <c:gapWidth val="150"/>
        <c:axId val="1412017072"/>
        <c:axId val="1412019792"/>
      </c:barChart>
      <c:catAx>
        <c:axId val="141201707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9792"/>
        <c:crosses val="autoZero"/>
        <c:auto val="1"/>
        <c:lblAlgn val="ctr"/>
        <c:lblOffset val="100"/>
        <c:noMultiLvlLbl val="0"/>
      </c:catAx>
      <c:valAx>
        <c:axId val="1412019792"/>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7072"/>
        <c:crosses val="autoZero"/>
        <c:crossBetween val="between"/>
      </c:valAx>
    </c:plotArea>
    <c:legend>
      <c:legendPos val="l"/>
      <c:layout>
        <c:manualLayout>
          <c:xMode val="edge"/>
          <c:yMode val="edge"/>
          <c:x val="0.81138888888888894"/>
          <c:y val="0.32753030303030295"/>
          <c:w val="0.133429012345679"/>
          <c:h val="0.14813802686428904"/>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Mackenzie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TA'!$N$47,'3. Ethnicity by TA'!$P$47,'3. Ethnicity by TA'!$R$47,'3. Ethnicity by TA'!$T$47,'3. Ethnicity by TA'!$V$47,'3. Ethnicity by TA'!$X$47)</c:f>
              <c:numCache>
                <c:formatCode>0.00%</c:formatCode>
                <c:ptCount val="6"/>
                <c:pt idx="0">
                  <c:v>0.24581589958158995</c:v>
                </c:pt>
                <c:pt idx="1">
                  <c:v>0.6</c:v>
                </c:pt>
                <c:pt idx="2">
                  <c:v>1.4285714285714286</c:v>
                </c:pt>
                <c:pt idx="3">
                  <c:v>0.20833333333333334</c:v>
                </c:pt>
                <c:pt idx="4">
                  <c:v>0.75</c:v>
                </c:pt>
                <c:pt idx="5">
                  <c:v>-0.87168141592920356</c:v>
                </c:pt>
              </c:numCache>
            </c:numRef>
          </c:val>
          <c:extLst>
            <c:ext xmlns:c16="http://schemas.microsoft.com/office/drawing/2014/chart" uri="{C3380CC4-5D6E-409C-BE32-E72D297353CC}">
              <c16:uniqueId val="{00000001-FC92-4684-968A-7A161F661483}"/>
            </c:ext>
          </c:extLst>
        </c:ser>
        <c:ser>
          <c:idx val="0"/>
          <c:order val="1"/>
          <c:tx>
            <c:v>2013-18</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TA'!$O$47,'3. Ethnicity by TA'!$Q$47,'3. Ethnicity by TA'!$S$47,'3. Ethnicity by TA'!$U$47,'3. Ethnicity by TA'!$W$47,'3. Ethnicity by TA'!$Y$47)</c:f>
              <c:numCache>
                <c:formatCode>0.00%</c:formatCode>
                <c:ptCount val="6"/>
                <c:pt idx="0">
                  <c:v>0.17632241813602015</c:v>
                </c:pt>
                <c:pt idx="1">
                  <c:v>0.26136363636363635</c:v>
                </c:pt>
                <c:pt idx="2">
                  <c:v>0.11764705882352941</c:v>
                </c:pt>
                <c:pt idx="3">
                  <c:v>1.4827586206896552</c:v>
                </c:pt>
                <c:pt idx="4">
                  <c:v>3.2857142857142856</c:v>
                </c:pt>
                <c:pt idx="5">
                  <c:v>-0.13793103448275862</c:v>
                </c:pt>
              </c:numCache>
            </c:numRef>
          </c:val>
          <c:extLst>
            <c:ext xmlns:c16="http://schemas.microsoft.com/office/drawing/2014/chart" uri="{C3380CC4-5D6E-409C-BE32-E72D297353CC}">
              <c16:uniqueId val="{00000000-BA0E-4AB9-993F-70469D02140A}"/>
            </c:ext>
          </c:extLst>
        </c:ser>
        <c:dLbls>
          <c:showLegendKey val="0"/>
          <c:showVal val="0"/>
          <c:showCatName val="0"/>
          <c:showSerName val="0"/>
          <c:showPercent val="0"/>
          <c:showBubbleSize val="0"/>
        </c:dLbls>
        <c:gapWidth val="150"/>
        <c:axId val="1412013808"/>
        <c:axId val="1412011632"/>
      </c:barChart>
      <c:catAx>
        <c:axId val="14120138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1632"/>
        <c:crosses val="autoZero"/>
        <c:auto val="1"/>
        <c:lblAlgn val="ctr"/>
        <c:lblOffset val="100"/>
        <c:noMultiLvlLbl val="0"/>
      </c:catAx>
      <c:valAx>
        <c:axId val="1412011632"/>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013808"/>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Waimate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TA'!$C$32,'3. Ethnicity by TA'!$G$32,'3. Ethnicity by TA'!$K$32,'3. Ethnicity by TA'!$O$32,'3. Ethnicity by TA'!$S$32,'3. Ethnicity by TA'!$W$32)</c:f>
              <c:numCache>
                <c:formatCode>0.00%</c:formatCode>
                <c:ptCount val="6"/>
                <c:pt idx="0">
                  <c:v>0.78994461014060502</c:v>
                </c:pt>
                <c:pt idx="1">
                  <c:v>5.3259480187473368E-2</c:v>
                </c:pt>
                <c:pt idx="2">
                  <c:v>5.9650617809970177E-3</c:v>
                </c:pt>
                <c:pt idx="3">
                  <c:v>5.9650617809970177E-3</c:v>
                </c:pt>
                <c:pt idx="4">
                  <c:v>8.5215168299957388E-4</c:v>
                </c:pt>
                <c:pt idx="5">
                  <c:v>0.20494247976139754</c:v>
                </c:pt>
              </c:numCache>
            </c:numRef>
          </c:val>
          <c:extLst>
            <c:ext xmlns:c16="http://schemas.microsoft.com/office/drawing/2014/chart" uri="{C3380CC4-5D6E-409C-BE32-E72D297353CC}">
              <c16:uniqueId val="{00000000-EC4D-4C09-A44D-3E7AD874A64D}"/>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TA'!$D$32,'3. Ethnicity by TA'!$H$32,'3. Ethnicity by TA'!$L$32,'3. Ethnicity by TA'!$P$32,'3. Ethnicity by TA'!$T$32,'3. Ethnicity by TA'!$X$32)</c:f>
              <c:numCache>
                <c:formatCode>0.00%</c:formatCode>
                <c:ptCount val="6"/>
                <c:pt idx="0">
                  <c:v>0.92473572938689219</c:v>
                </c:pt>
                <c:pt idx="1">
                  <c:v>6.3002114164904865E-2</c:v>
                </c:pt>
                <c:pt idx="2">
                  <c:v>5.4968287526427064E-3</c:v>
                </c:pt>
                <c:pt idx="3">
                  <c:v>2.8329809725158563E-2</c:v>
                </c:pt>
                <c:pt idx="4">
                  <c:v>5.07399577167019E-3</c:v>
                </c:pt>
                <c:pt idx="5">
                  <c:v>1.9873150105708247E-2</c:v>
                </c:pt>
              </c:numCache>
            </c:numRef>
          </c:val>
          <c:extLst>
            <c:ext xmlns:c16="http://schemas.microsoft.com/office/drawing/2014/chart" uri="{C3380CC4-5D6E-409C-BE32-E72D297353CC}">
              <c16:uniqueId val="{00000001-EC4D-4C09-A44D-3E7AD874A64D}"/>
            </c:ext>
          </c:extLst>
        </c:ser>
        <c:ser>
          <c:idx val="2"/>
          <c:order val="2"/>
          <c:tx>
            <c:v>Census 2018</c:v>
          </c:tx>
          <c:invertIfNegative val="0"/>
          <c:val>
            <c:numRef>
              <c:f>('3. Ethnicity by TA'!$E$32,'3. Ethnicity by TA'!$I$32,'3. Ethnicity by TA'!$M$32,'3. Ethnicity by TA'!$Q$32,'3. Ethnicity by TA'!$U$32,'3. Ethnicity by TA'!$Y$32)</c:f>
              <c:numCache>
                <c:formatCode>0.00%</c:formatCode>
                <c:ptCount val="6"/>
                <c:pt idx="0">
                  <c:v>0.90825335892514392</c:v>
                </c:pt>
                <c:pt idx="1">
                  <c:v>7.293666026871401E-2</c:v>
                </c:pt>
                <c:pt idx="2">
                  <c:v>9.9808061420345491E-3</c:v>
                </c:pt>
                <c:pt idx="3">
                  <c:v>4.9904030710172742E-2</c:v>
                </c:pt>
                <c:pt idx="4">
                  <c:v>6.1420345489443381E-3</c:v>
                </c:pt>
                <c:pt idx="5">
                  <c:v>1.3051823416506719E-2</c:v>
                </c:pt>
              </c:numCache>
            </c:numRef>
          </c:val>
          <c:extLst>
            <c:ext xmlns:c16="http://schemas.microsoft.com/office/drawing/2014/chart" uri="{C3380CC4-5D6E-409C-BE32-E72D297353CC}">
              <c16:uniqueId val="{00000000-3D56-436A-9F1C-555971DB4EF2}"/>
            </c:ext>
          </c:extLst>
        </c:ser>
        <c:dLbls>
          <c:showLegendKey val="0"/>
          <c:showVal val="0"/>
          <c:showCatName val="0"/>
          <c:showSerName val="0"/>
          <c:showPercent val="0"/>
          <c:showBubbleSize val="0"/>
        </c:dLbls>
        <c:gapWidth val="150"/>
        <c:axId val="1412014352"/>
        <c:axId val="1412012176"/>
      </c:barChart>
      <c:catAx>
        <c:axId val="141201435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2176"/>
        <c:crosses val="autoZero"/>
        <c:auto val="1"/>
        <c:lblAlgn val="ctr"/>
        <c:lblOffset val="100"/>
        <c:noMultiLvlLbl val="0"/>
      </c:catAx>
      <c:valAx>
        <c:axId val="1412012176"/>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4352"/>
        <c:crosses val="autoZero"/>
        <c:crossBetween val="between"/>
      </c:valAx>
    </c:plotArea>
    <c:legend>
      <c:legendPos val="l"/>
      <c:layout>
        <c:manualLayout>
          <c:xMode val="edge"/>
          <c:yMode val="edge"/>
          <c:x val="0.81138888888888894"/>
          <c:y val="0.32753030303030295"/>
          <c:w val="0.133429012345679"/>
          <c:h val="0.144013792858285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Waimate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TA'!$N$48,'3. Ethnicity by TA'!$P$48,'3. Ethnicity by TA'!$R$48,'3. Ethnicity by TA'!$T$48,'3. Ethnicity by TA'!$V$48,'3. Ethnicity by TA'!$X$48)</c:f>
              <c:numCache>
                <c:formatCode>0.00%</c:formatCode>
                <c:ptCount val="6"/>
                <c:pt idx="0">
                  <c:v>0.1796116504854369</c:v>
                </c:pt>
                <c:pt idx="1">
                  <c:v>0.192</c:v>
                </c:pt>
                <c:pt idx="2">
                  <c:v>-7.1428571428571425E-2</c:v>
                </c:pt>
                <c:pt idx="3">
                  <c:v>3.7857142857142856</c:v>
                </c:pt>
                <c:pt idx="4">
                  <c:v>5</c:v>
                </c:pt>
                <c:pt idx="5">
                  <c:v>-0.90228690228690234</c:v>
                </c:pt>
              </c:numCache>
            </c:numRef>
          </c:val>
          <c:extLst>
            <c:ext xmlns:c16="http://schemas.microsoft.com/office/drawing/2014/chart" uri="{C3380CC4-5D6E-409C-BE32-E72D297353CC}">
              <c16:uniqueId val="{00000000-1452-4A05-8132-05AE6A6BFE7B}"/>
            </c:ext>
          </c:extLst>
        </c:ser>
        <c:ser>
          <c:idx val="0"/>
          <c:order val="1"/>
          <c:tx>
            <c:v>2013-18</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TA'!$O$48,'3. Ethnicity by TA'!$Q$48,'3. Ethnicity by TA'!$S$48,'3. Ethnicity by TA'!$U$48,'3. Ethnicity by TA'!$W$48,'3. Ethnicity by TA'!$Y$48)</c:f>
              <c:numCache>
                <c:formatCode>0.00%</c:formatCode>
                <c:ptCount val="6"/>
                <c:pt idx="0">
                  <c:v>8.1847279378143581E-2</c:v>
                </c:pt>
                <c:pt idx="1">
                  <c:v>0.27516778523489932</c:v>
                </c:pt>
                <c:pt idx="2">
                  <c:v>1</c:v>
                </c:pt>
                <c:pt idx="3">
                  <c:v>0.94029850746268662</c:v>
                </c:pt>
                <c:pt idx="4">
                  <c:v>0.33333333333333331</c:v>
                </c:pt>
                <c:pt idx="5">
                  <c:v>-0.27659574468085107</c:v>
                </c:pt>
              </c:numCache>
            </c:numRef>
          </c:val>
          <c:extLst>
            <c:ext xmlns:c16="http://schemas.microsoft.com/office/drawing/2014/chart" uri="{C3380CC4-5D6E-409C-BE32-E72D297353CC}">
              <c16:uniqueId val="{00000000-8D35-4C43-957C-A540B412D2BA}"/>
            </c:ext>
          </c:extLst>
        </c:ser>
        <c:dLbls>
          <c:showLegendKey val="0"/>
          <c:showVal val="0"/>
          <c:showCatName val="0"/>
          <c:showSerName val="0"/>
          <c:showPercent val="0"/>
          <c:showBubbleSize val="0"/>
        </c:dLbls>
        <c:gapWidth val="150"/>
        <c:axId val="1412013264"/>
        <c:axId val="1412015984"/>
      </c:barChart>
      <c:catAx>
        <c:axId val="141201326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015984"/>
        <c:crosses val="autoZero"/>
        <c:auto val="1"/>
        <c:lblAlgn val="ctr"/>
        <c:lblOffset val="100"/>
        <c:noMultiLvlLbl val="0"/>
      </c:catAx>
      <c:valAx>
        <c:axId val="1412015984"/>
        <c:scaling>
          <c:orientation val="minMax"/>
          <c:max val="5.5"/>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013264"/>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Waitaki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Census 2006</c:v>
          </c:tx>
          <c:invertIfNegative val="0"/>
          <c:val>
            <c:numRef>
              <c:f>('3. Ethnicity by TA'!$C$33,'3. Ethnicity by TA'!$G$33,'3. Ethnicity by TA'!$K$33,'3. Ethnicity by TA'!$O$33,'3. Ethnicity by TA'!$S$33,'3. Ethnicity by TA'!$W$33)</c:f>
              <c:numCache>
                <c:formatCode>0.00%</c:formatCode>
                <c:ptCount val="6"/>
                <c:pt idx="0">
                  <c:v>0.84074977141115514</c:v>
                </c:pt>
                <c:pt idx="1">
                  <c:v>5.5318500457177691E-2</c:v>
                </c:pt>
                <c:pt idx="2">
                  <c:v>1.1124657116732703E-2</c:v>
                </c:pt>
                <c:pt idx="3">
                  <c:v>1.7982322462663822E-2</c:v>
                </c:pt>
                <c:pt idx="4">
                  <c:v>1.0667479427003963E-3</c:v>
                </c:pt>
                <c:pt idx="5">
                  <c:v>0.13151478207863457</c:v>
                </c:pt>
              </c:numCache>
            </c:numRef>
          </c:val>
          <c:extLst>
            <c:ext xmlns:c16="http://schemas.microsoft.com/office/drawing/2014/chart" uri="{C3380CC4-5D6E-409C-BE32-E72D297353CC}">
              <c16:uniqueId val="{00000000-021A-4C7B-91F8-9676F497BBFD}"/>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TA'!$D$33,'3. Ethnicity by TA'!$H$33,'3. Ethnicity by TA'!$L$33,'3. Ethnicity by TA'!$P$33,'3. Ethnicity by TA'!$T$33,'3. Ethnicity by TA'!$X$33)</c:f>
              <c:numCache>
                <c:formatCode>0.00%</c:formatCode>
                <c:ptCount val="6"/>
                <c:pt idx="0">
                  <c:v>0.91179173047473205</c:v>
                </c:pt>
                <c:pt idx="1">
                  <c:v>6.5237366003062791E-2</c:v>
                </c:pt>
                <c:pt idx="2">
                  <c:v>2.4042879019908116E-2</c:v>
                </c:pt>
                <c:pt idx="3">
                  <c:v>3.0781010719754975E-2</c:v>
                </c:pt>
                <c:pt idx="4">
                  <c:v>3.9816232771822356E-3</c:v>
                </c:pt>
                <c:pt idx="5">
                  <c:v>1.8989280245022971E-2</c:v>
                </c:pt>
              </c:numCache>
            </c:numRef>
          </c:val>
          <c:extLst>
            <c:ext xmlns:c16="http://schemas.microsoft.com/office/drawing/2014/chart" uri="{C3380CC4-5D6E-409C-BE32-E72D297353CC}">
              <c16:uniqueId val="{00000001-021A-4C7B-91F8-9676F497BBFD}"/>
            </c:ext>
          </c:extLst>
        </c:ser>
        <c:ser>
          <c:idx val="2"/>
          <c:order val="2"/>
          <c:tx>
            <c:v>Census 2018</c:v>
          </c:tx>
          <c:invertIfNegative val="0"/>
          <c:val>
            <c:numRef>
              <c:f>('3. Ethnicity by TA'!$E$33,'3. Ethnicity by TA'!$I$33,'3. Ethnicity by TA'!$M$33,'3. Ethnicity by TA'!$Q$33,'3. Ethnicity by TA'!$U$33)</c:f>
              <c:numCache>
                <c:formatCode>0.00%</c:formatCode>
                <c:ptCount val="5"/>
                <c:pt idx="0">
                  <c:v>0.88044647660032271</c:v>
                </c:pt>
                <c:pt idx="1">
                  <c:v>8.1764389456697145E-2</c:v>
                </c:pt>
                <c:pt idx="2">
                  <c:v>3.8461538461538464E-2</c:v>
                </c:pt>
                <c:pt idx="3">
                  <c:v>5.3119956966110812E-2</c:v>
                </c:pt>
                <c:pt idx="4">
                  <c:v>5.1102743410435716E-3</c:v>
                </c:pt>
              </c:numCache>
            </c:numRef>
          </c:val>
          <c:extLst>
            <c:ext xmlns:c16="http://schemas.microsoft.com/office/drawing/2014/chart" uri="{C3380CC4-5D6E-409C-BE32-E72D297353CC}">
              <c16:uniqueId val="{00000000-1471-4915-991B-6E805C3191D3}"/>
            </c:ext>
          </c:extLst>
        </c:ser>
        <c:dLbls>
          <c:showLegendKey val="0"/>
          <c:showVal val="0"/>
          <c:showCatName val="0"/>
          <c:showSerName val="0"/>
          <c:showPercent val="0"/>
          <c:showBubbleSize val="0"/>
        </c:dLbls>
        <c:gapWidth val="150"/>
        <c:axId val="1412727840"/>
        <c:axId val="1412727296"/>
      </c:barChart>
      <c:catAx>
        <c:axId val="1412727840"/>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27296"/>
        <c:crosses val="autoZero"/>
        <c:auto val="1"/>
        <c:lblAlgn val="ctr"/>
        <c:lblOffset val="100"/>
        <c:noMultiLvlLbl val="0"/>
      </c:catAx>
      <c:valAx>
        <c:axId val="1412727296"/>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27840"/>
        <c:crosses val="autoZero"/>
        <c:crossBetween val="between"/>
      </c:valAx>
    </c:plotArea>
    <c:legend>
      <c:legendPos val="l"/>
      <c:layout>
        <c:manualLayout>
          <c:xMode val="edge"/>
          <c:yMode val="edge"/>
          <c:x val="0.81138888888888894"/>
          <c:y val="0.32753030303030295"/>
          <c:w val="0.133429012345679"/>
          <c:h val="0.14166863857043777"/>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Waitaki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TA'!$N$49,'3. Ethnicity by TA'!$P$49,'3. Ethnicity by TA'!$R$49,'3. Ethnicity by TA'!$T$49,'3. Ethnicity by TA'!$V$49,'3. Ethnicity by TA'!$X$49)</c:f>
              <c:numCache>
                <c:formatCode>0.00%</c:formatCode>
                <c:ptCount val="6"/>
                <c:pt idx="0">
                  <c:v>7.9209715425049843E-2</c:v>
                </c:pt>
                <c:pt idx="1">
                  <c:v>0.17355371900826447</c:v>
                </c:pt>
                <c:pt idx="2">
                  <c:v>1.1506849315068493</c:v>
                </c:pt>
                <c:pt idx="3">
                  <c:v>0.70338983050847459</c:v>
                </c:pt>
                <c:pt idx="4">
                  <c:v>2.7142857142857144</c:v>
                </c:pt>
                <c:pt idx="5">
                  <c:v>-0.85631517960602554</c:v>
                </c:pt>
              </c:numCache>
            </c:numRef>
          </c:val>
          <c:extLst>
            <c:ext xmlns:c16="http://schemas.microsoft.com/office/drawing/2014/chart" uri="{C3380CC4-5D6E-409C-BE32-E72D297353CC}">
              <c16:uniqueId val="{00000000-6241-4C17-87B5-62624EA44567}"/>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TA'!$O$49,'3. Ethnicity by TA'!$Q$49,'3. Ethnicity by TA'!$S$49,'3. Ethnicity by TA'!$U$49,'3. Ethnicity by TA'!$W$49,'3. Ethnicity by TA'!$Y$49)</c:f>
              <c:numCache>
                <c:formatCode>0.00%</c:formatCode>
                <c:ptCount val="6"/>
                <c:pt idx="0">
                  <c:v>9.9596909640577769E-2</c:v>
                </c:pt>
                <c:pt idx="1">
                  <c:v>0.42723004694835681</c:v>
                </c:pt>
                <c:pt idx="2">
                  <c:v>0.82165605095541405</c:v>
                </c:pt>
                <c:pt idx="3">
                  <c:v>0.96517412935323388</c:v>
                </c:pt>
                <c:pt idx="4">
                  <c:v>0.46153846153846156</c:v>
                </c:pt>
                <c:pt idx="5">
                  <c:v>-0.19354838709677419</c:v>
                </c:pt>
              </c:numCache>
            </c:numRef>
          </c:val>
          <c:extLst>
            <c:ext xmlns:c16="http://schemas.microsoft.com/office/drawing/2014/chart" uri="{C3380CC4-5D6E-409C-BE32-E72D297353CC}">
              <c16:uniqueId val="{00000000-56C5-478D-80AC-4204A6D3C880}"/>
            </c:ext>
          </c:extLst>
        </c:ser>
        <c:dLbls>
          <c:showLegendKey val="0"/>
          <c:showVal val="0"/>
          <c:showCatName val="0"/>
          <c:showSerName val="0"/>
          <c:showPercent val="0"/>
          <c:showBubbleSize val="0"/>
        </c:dLbls>
        <c:gapWidth val="150"/>
        <c:axId val="1412738176"/>
        <c:axId val="1412736544"/>
      </c:barChart>
      <c:catAx>
        <c:axId val="14127381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36544"/>
        <c:crosses val="autoZero"/>
        <c:auto val="1"/>
        <c:lblAlgn val="ctr"/>
        <c:lblOffset val="100"/>
        <c:noMultiLvlLbl val="0"/>
      </c:catAx>
      <c:valAx>
        <c:axId val="1412736544"/>
        <c:scaling>
          <c:orientation val="minMax"/>
          <c:max val="5.5"/>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738176"/>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a:t>
            </a:r>
            <a:r>
              <a:rPr lang="en-NZ" sz="1200" b="1" i="0" baseline="0">
                <a:solidFill>
                  <a:srgbClr val="136B99"/>
                </a:solidFill>
                <a:effectLst/>
                <a:latin typeface="Arial"/>
                <a:cs typeface="Arial"/>
              </a:rPr>
              <a:t>total </a:t>
            </a:r>
            <a:r>
              <a:rPr lang="en-NZ" sz="1200" b="1" i="0" u="none" strike="noStrike" baseline="0">
                <a:solidFill>
                  <a:srgbClr val="136B99"/>
                </a:solidFill>
                <a:effectLst/>
                <a:latin typeface="Arial" panose="020B0604020202020204" pitchFamily="34" charset="0"/>
                <a:cs typeface="Arial" panose="020B0604020202020204" pitchFamily="34" charset="0"/>
              </a:rPr>
              <a:t>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Canterbury region, Census 2001,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3"/>
          <c:order val="0"/>
          <c:tx>
            <c:v>Census 2001</c:v>
          </c:tx>
          <c:invertIfNegative val="0"/>
          <c:val>
            <c:numRef>
              <c:f>('3. Ethnicity by TA'!$B$34,'3. Ethnicity by TA'!$F$34,'3. Ethnicity by TA'!$J$34,'3. Ethnicity by TA'!$N$34,'3. Ethnicity by TA'!$R$34,'3. Ethnicity by TA'!$V$34)</c:f>
              <c:numCache>
                <c:formatCode>0.00%</c:formatCode>
                <c:ptCount val="6"/>
                <c:pt idx="0">
                  <c:v>0.91796424821369116</c:v>
                </c:pt>
                <c:pt idx="1">
                  <c:v>6.7514789868619862E-2</c:v>
                </c:pt>
                <c:pt idx="2">
                  <c:v>1.8394498937178271E-2</c:v>
                </c:pt>
                <c:pt idx="3">
                  <c:v>4.1469255000384155E-2</c:v>
                </c:pt>
                <c:pt idx="4">
                  <c:v>4.8083079365892388E-3</c:v>
                </c:pt>
                <c:pt idx="5">
                  <c:v>2.2408891848285401E-4</c:v>
                </c:pt>
              </c:numCache>
            </c:numRef>
          </c:val>
          <c:extLst>
            <c:ext xmlns:c16="http://schemas.microsoft.com/office/drawing/2014/chart" uri="{C3380CC4-5D6E-409C-BE32-E72D297353CC}">
              <c16:uniqueId val="{00000004-0242-42E1-BA80-F78719A563C6}"/>
            </c:ext>
          </c:extLst>
        </c:ser>
        <c:ser>
          <c:idx val="2"/>
          <c:order val="1"/>
          <c:tx>
            <c:v>Census 2006</c:v>
          </c:tx>
          <c:invertIfNegative val="0"/>
          <c:val>
            <c:numRef>
              <c:f>('3. Ethnicity by TA'!$C$34,'3. Ethnicity by TA'!$G$34,'3. Ethnicity by TA'!$K$34,'3. Ethnicity by TA'!$O$34,'3. Ethnicity by TA'!$S$34,'3. Ethnicity by TA'!$W$34)</c:f>
              <c:numCache>
                <c:formatCode>0.00%</c:formatCode>
                <c:ptCount val="6"/>
                <c:pt idx="0">
                  <c:v>0.77377136279110958</c:v>
                </c:pt>
                <c:pt idx="1">
                  <c:v>7.2156793293780802E-2</c:v>
                </c:pt>
                <c:pt idx="2">
                  <c:v>2.1494140913250095E-2</c:v>
                </c:pt>
                <c:pt idx="3">
                  <c:v>5.7404291744148295E-2</c:v>
                </c:pt>
                <c:pt idx="4">
                  <c:v>6.6176687623601639E-3</c:v>
                </c:pt>
                <c:pt idx="5">
                  <c:v>0.13824493048791286</c:v>
                </c:pt>
              </c:numCache>
            </c:numRef>
          </c:val>
          <c:extLst>
            <c:ext xmlns:c16="http://schemas.microsoft.com/office/drawing/2014/chart" uri="{C3380CC4-5D6E-409C-BE32-E72D297353CC}">
              <c16:uniqueId val="{00000003-0242-42E1-BA80-F78719A563C6}"/>
            </c:ext>
          </c:extLst>
        </c:ser>
        <c:ser>
          <c:idx val="0"/>
          <c:order val="2"/>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TA'!$D$34,'3. Ethnicity by TA'!$H$34,'3. Ethnicity by TA'!$L$34,'3. Ethnicity by TA'!$P$34,'3. Ethnicity by TA'!$T$34,'3. Ethnicity by TA'!$X$34)</c:f>
              <c:numCache>
                <c:formatCode>0.00%</c:formatCode>
                <c:ptCount val="6"/>
                <c:pt idx="0">
                  <c:v>0.86887055542644664</c:v>
                </c:pt>
                <c:pt idx="1">
                  <c:v>8.1158494073901924E-2</c:v>
                </c:pt>
                <c:pt idx="2">
                  <c:v>2.4633976295607717E-2</c:v>
                </c:pt>
                <c:pt idx="3">
                  <c:v>6.9422495933069955E-2</c:v>
                </c:pt>
                <c:pt idx="4">
                  <c:v>8.4766442017197297E-3</c:v>
                </c:pt>
                <c:pt idx="5">
                  <c:v>1.9823379037880548E-2</c:v>
                </c:pt>
              </c:numCache>
            </c:numRef>
          </c:val>
          <c:extLst>
            <c:ext xmlns:c16="http://schemas.microsoft.com/office/drawing/2014/chart" uri="{C3380CC4-5D6E-409C-BE32-E72D297353CC}">
              <c16:uniqueId val="{00000001-EDE8-47DC-8BD9-6D77527A4A88}"/>
            </c:ext>
          </c:extLst>
        </c:ser>
        <c:ser>
          <c:idx val="1"/>
          <c:order val="3"/>
          <c:tx>
            <c:v>Census 2018</c:v>
          </c:tx>
          <c:invertIfNegative val="0"/>
          <c:val>
            <c:numRef>
              <c:f>('3. Ethnicity by TA'!$E$34,'3. Ethnicity by TA'!$I$34,'3. Ethnicity by TA'!$M$34,'3. Ethnicity by TA'!$Q$34,'3. Ethnicity by TA'!$U$34,'3. Ethnicity by TA'!$Y$34)</c:f>
              <c:numCache>
                <c:formatCode>0.00%</c:formatCode>
                <c:ptCount val="6"/>
                <c:pt idx="0">
                  <c:v>0.82432040340573698</c:v>
                </c:pt>
                <c:pt idx="1">
                  <c:v>9.3877877717635991E-2</c:v>
                </c:pt>
                <c:pt idx="2">
                  <c:v>3.156109615904111E-2</c:v>
                </c:pt>
                <c:pt idx="3">
                  <c:v>0.1111767001170597</c:v>
                </c:pt>
                <c:pt idx="4">
                  <c:v>1.219622007223684E-2</c:v>
                </c:pt>
                <c:pt idx="5">
                  <c:v>1.385206455292199E-2</c:v>
                </c:pt>
              </c:numCache>
            </c:numRef>
          </c:val>
          <c:extLst>
            <c:ext xmlns:c16="http://schemas.microsoft.com/office/drawing/2014/chart" uri="{C3380CC4-5D6E-409C-BE32-E72D297353CC}">
              <c16:uniqueId val="{00000002-0242-42E1-BA80-F78719A563C6}"/>
            </c:ext>
          </c:extLst>
        </c:ser>
        <c:dLbls>
          <c:showLegendKey val="0"/>
          <c:showVal val="0"/>
          <c:showCatName val="0"/>
          <c:showSerName val="0"/>
          <c:showPercent val="0"/>
          <c:showBubbleSize val="0"/>
        </c:dLbls>
        <c:gapWidth val="150"/>
        <c:axId val="1412741440"/>
        <c:axId val="1412733824"/>
      </c:barChart>
      <c:catAx>
        <c:axId val="141274144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33824"/>
        <c:crosses val="autoZero"/>
        <c:auto val="1"/>
        <c:lblAlgn val="ctr"/>
        <c:lblOffset val="100"/>
        <c:noMultiLvlLbl val="0"/>
      </c:catAx>
      <c:valAx>
        <c:axId val="1412733824"/>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41440"/>
        <c:crosses val="autoZero"/>
        <c:crossBetween val="between"/>
      </c:valAx>
    </c:plotArea>
    <c:legend>
      <c:legendPos val="l"/>
      <c:layout>
        <c:manualLayout>
          <c:xMode val="edge"/>
          <c:yMode val="edge"/>
          <c:x val="0.81138888888888894"/>
          <c:y val="0.32753030303030295"/>
          <c:w val="0.133429012345679"/>
          <c:h val="0.19201839047771399"/>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Canterbury region,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TA'!$N$50,'3. Ethnicity by TA'!$P$50,'3. Ethnicity by TA'!$R$50,'3. Ethnicity by TA'!$T$50,'3. Ethnicity by TA'!$V$50,'3. Ethnicity by TA'!$X$50)</c:f>
              <c:numCache>
                <c:formatCode>0.00%</c:formatCode>
                <c:ptCount val="6"/>
                <c:pt idx="0">
                  <c:v>0.14096724725916093</c:v>
                </c:pt>
                <c:pt idx="1">
                  <c:v>0.14284545528920886</c:v>
                </c:pt>
                <c:pt idx="2">
                  <c:v>0.16451524306509202</c:v>
                </c:pt>
                <c:pt idx="3">
                  <c:v>0.22881530234471412</c:v>
                </c:pt>
                <c:pt idx="4">
                  <c:v>0.30151650312221229</c:v>
                </c:pt>
                <c:pt idx="5">
                  <c:v>-0.85430011102570669</c:v>
                </c:pt>
              </c:numCache>
            </c:numRef>
          </c:val>
          <c:extLst>
            <c:ext xmlns:c16="http://schemas.microsoft.com/office/drawing/2014/chart" uri="{C3380CC4-5D6E-409C-BE32-E72D297353CC}">
              <c16:uniqueId val="{00000000-3775-487E-8640-A8BF745DCCFE}"/>
            </c:ext>
          </c:extLst>
        </c:ser>
        <c:ser>
          <c:idx val="1"/>
          <c:order val="1"/>
          <c:tx>
            <c:v>2013-18</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TA'!$O$50,'3. Ethnicity by TA'!$Q$50,'3. Ethnicity by TA'!$S$50,'3. Ethnicity by TA'!$U$50,'3. Ethnicity by TA'!$W$50,'3. Ethnicity by TA'!$Y$50)</c:f>
              <c:numCache>
                <c:formatCode>0.00%</c:formatCode>
                <c:ptCount val="6"/>
                <c:pt idx="0">
                  <c:v>0.10183884988298228</c:v>
                </c:pt>
                <c:pt idx="1">
                  <c:v>0.34340325005369032</c:v>
                </c:pt>
                <c:pt idx="2">
                  <c:v>0.48797169811320756</c:v>
                </c:pt>
                <c:pt idx="3">
                  <c:v>0.85990459452673862</c:v>
                </c:pt>
                <c:pt idx="4">
                  <c:v>0.67100753941055513</c:v>
                </c:pt>
                <c:pt idx="5">
                  <c:v>-0.1884525205158265</c:v>
                </c:pt>
              </c:numCache>
            </c:numRef>
          </c:val>
          <c:extLst>
            <c:ext xmlns:c16="http://schemas.microsoft.com/office/drawing/2014/chart" uri="{C3380CC4-5D6E-409C-BE32-E72D297353CC}">
              <c16:uniqueId val="{00000000-4DA8-48CB-BBF9-46C006AAA475}"/>
            </c:ext>
          </c:extLst>
        </c:ser>
        <c:dLbls>
          <c:showLegendKey val="0"/>
          <c:showVal val="0"/>
          <c:showCatName val="0"/>
          <c:showSerName val="0"/>
          <c:showPercent val="0"/>
          <c:showBubbleSize val="0"/>
        </c:dLbls>
        <c:gapWidth val="150"/>
        <c:axId val="1412734912"/>
        <c:axId val="1412740352"/>
      </c:barChart>
      <c:catAx>
        <c:axId val="141273491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2740352"/>
        <c:crosses val="autoZero"/>
        <c:auto val="1"/>
        <c:lblAlgn val="ctr"/>
        <c:lblOffset val="100"/>
        <c:noMultiLvlLbl val="0"/>
      </c:catAx>
      <c:valAx>
        <c:axId val="1412740352"/>
        <c:scaling>
          <c:orientation val="minMax"/>
          <c:max val="1"/>
          <c:min val="-1"/>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2734912"/>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'!$E$9:$E$27</c:f>
              <c:numCache>
                <c:formatCode>0.00%</c:formatCode>
                <c:ptCount val="19"/>
                <c:pt idx="0">
                  <c:v>-3.218657142765953E-2</c:v>
                </c:pt>
                <c:pt idx="1">
                  <c:v>-3.527417918593629E-2</c:v>
                </c:pt>
                <c:pt idx="2">
                  <c:v>-3.3279394351407678E-2</c:v>
                </c:pt>
                <c:pt idx="3">
                  <c:v>-3.2812135951767699E-2</c:v>
                </c:pt>
                <c:pt idx="4">
                  <c:v>-3.4838199012501715E-2</c:v>
                </c:pt>
                <c:pt idx="5">
                  <c:v>-3.6960650076440157E-2</c:v>
                </c:pt>
                <c:pt idx="6">
                  <c:v>-3.3093639987616379E-2</c:v>
                </c:pt>
                <c:pt idx="7">
                  <c:v>-3.0779689579563192E-2</c:v>
                </c:pt>
                <c:pt idx="8">
                  <c:v>-3.0000925580163221E-2</c:v>
                </c:pt>
                <c:pt idx="9">
                  <c:v>-3.3063000092558019E-2</c:v>
                </c:pt>
                <c:pt idx="10">
                  <c:v>-3.2013583686809205E-2</c:v>
                </c:pt>
                <c:pt idx="11">
                  <c:v>-3.1365039241407267E-2</c:v>
                </c:pt>
                <c:pt idx="12">
                  <c:v>-2.704226071359039E-2</c:v>
                </c:pt>
                <c:pt idx="13">
                  <c:v>-2.3849966647197567E-2</c:v>
                </c:pt>
                <c:pt idx="14">
                  <c:v>-1.8923326854272192E-2</c:v>
                </c:pt>
                <c:pt idx="15">
                  <c:v>-1.3214731406211601E-2</c:v>
                </c:pt>
                <c:pt idx="16">
                  <c:v>-8.0946772757303307E-3</c:v>
                </c:pt>
                <c:pt idx="17">
                  <c:v>-4.667477347223419E-3</c:v>
                </c:pt>
                <c:pt idx="18">
                  <c:v>-2.0892578442918831E-3</c:v>
                </c:pt>
              </c:numCache>
            </c:numRef>
          </c:val>
          <c:extLst>
            <c:ext xmlns:c16="http://schemas.microsoft.com/office/drawing/2014/chart" uri="{C3380CC4-5D6E-409C-BE32-E72D297353CC}">
              <c16:uniqueId val="{00000000-9962-447A-AF2F-445F14A32D31}"/>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'!$F$9:$F$27</c:f>
              <c:numCache>
                <c:formatCode>0.00%</c:formatCode>
                <c:ptCount val="19"/>
                <c:pt idx="0">
                  <c:v>3.0565848645301725E-2</c:v>
                </c:pt>
                <c:pt idx="1">
                  <c:v>3.3374505692318007E-2</c:v>
                </c:pt>
                <c:pt idx="2">
                  <c:v>3.1797827759106591E-2</c:v>
                </c:pt>
                <c:pt idx="3">
                  <c:v>3.1409084090553659E-2</c:v>
                </c:pt>
                <c:pt idx="4">
                  <c:v>3.2697874676445901E-2</c:v>
                </c:pt>
                <c:pt idx="5">
                  <c:v>3.6333808890037886E-2</c:v>
                </c:pt>
                <c:pt idx="6">
                  <c:v>3.4363918970244191E-2</c:v>
                </c:pt>
                <c:pt idx="7">
                  <c:v>3.2073586814631828E-2</c:v>
                </c:pt>
                <c:pt idx="8">
                  <c:v>3.1990603765515435E-2</c:v>
                </c:pt>
                <c:pt idx="9">
                  <c:v>3.5341203956376452E-2</c:v>
                </c:pt>
                <c:pt idx="10">
                  <c:v>3.3647073092107994E-2</c:v>
                </c:pt>
                <c:pt idx="11">
                  <c:v>3.305278679420523E-2</c:v>
                </c:pt>
                <c:pt idx="12">
                  <c:v>2.8471484151833447E-2</c:v>
                </c:pt>
                <c:pt idx="13">
                  <c:v>2.4882786443123098E-2</c:v>
                </c:pt>
                <c:pt idx="14">
                  <c:v>2.0149560987753615E-2</c:v>
                </c:pt>
                <c:pt idx="15">
                  <c:v>1.5040358486772184E-2</c:v>
                </c:pt>
                <c:pt idx="16">
                  <c:v>1.0068397182406317E-2</c:v>
                </c:pt>
                <c:pt idx="17">
                  <c:v>6.8180149816320212E-3</c:v>
                </c:pt>
                <c:pt idx="18">
                  <c:v>4.3725683572867101E-3</c:v>
                </c:pt>
              </c:numCache>
            </c:numRef>
          </c:val>
          <c:extLst>
            <c:ext xmlns:c16="http://schemas.microsoft.com/office/drawing/2014/chart" uri="{C3380CC4-5D6E-409C-BE32-E72D297353CC}">
              <c16:uniqueId val="{00000001-9962-447A-AF2F-445F14A32D31}"/>
            </c:ext>
          </c:extLst>
        </c:ser>
        <c:dLbls>
          <c:showLegendKey val="0"/>
          <c:showVal val="0"/>
          <c:showCatName val="0"/>
          <c:showSerName val="0"/>
          <c:showPercent val="0"/>
          <c:showBubbleSize val="0"/>
        </c:dLbls>
        <c:gapWidth val="0"/>
        <c:overlap val="100"/>
        <c:axId val="1412738720"/>
        <c:axId val="1412732736"/>
      </c:barChart>
      <c:catAx>
        <c:axId val="141273872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2732736"/>
        <c:crosses val="autoZero"/>
        <c:auto val="1"/>
        <c:lblAlgn val="ctr"/>
        <c:lblOffset val="100"/>
        <c:tickLblSkip val="1"/>
        <c:noMultiLvlLbl val="0"/>
      </c:catAx>
      <c:valAx>
        <c:axId val="1412732736"/>
        <c:scaling>
          <c:orientation val="minMax"/>
          <c:max val="4.0000000000000008E-2"/>
          <c:min val="-4.0000000000000008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738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'!$J$9:$J$27</c:f>
              <c:numCache>
                <c:formatCode>0.00%</c:formatCode>
                <c:ptCount val="19"/>
                <c:pt idx="0">
                  <c:v>-3.0141327841293638E-2</c:v>
                </c:pt>
                <c:pt idx="1">
                  <c:v>-3.3740930493191955E-2</c:v>
                </c:pt>
                <c:pt idx="2">
                  <c:v>-3.2469198244682015E-2</c:v>
                </c:pt>
                <c:pt idx="3">
                  <c:v>-3.1224756387770995E-2</c:v>
                </c:pt>
                <c:pt idx="4">
                  <c:v>-3.0542496597797848E-2</c:v>
                </c:pt>
                <c:pt idx="5">
                  <c:v>-3.0882716813064457E-2</c:v>
                </c:pt>
                <c:pt idx="6">
                  <c:v>-2.7477785621238475E-2</c:v>
                </c:pt>
                <c:pt idx="7">
                  <c:v>-2.6501699281716893E-2</c:v>
                </c:pt>
                <c:pt idx="8">
                  <c:v>-2.8825021286505447E-2</c:v>
                </c:pt>
                <c:pt idx="9">
                  <c:v>-3.3686349709994103E-2</c:v>
                </c:pt>
                <c:pt idx="10">
                  <c:v>-3.3443465224763665E-2</c:v>
                </c:pt>
                <c:pt idx="11">
                  <c:v>-3.4229428502812728E-2</c:v>
                </c:pt>
                <c:pt idx="12">
                  <c:v>-3.0162250474852815E-2</c:v>
                </c:pt>
                <c:pt idx="13">
                  <c:v>-2.770247651206963E-2</c:v>
                </c:pt>
                <c:pt idx="14">
                  <c:v>-2.3114052004570233E-2</c:v>
                </c:pt>
                <c:pt idx="15">
                  <c:v>-1.6377873678235368E-2</c:v>
                </c:pt>
                <c:pt idx="16">
                  <c:v>-1.0188412863598985E-2</c:v>
                </c:pt>
                <c:pt idx="17">
                  <c:v>-6.1339703517185673E-3</c:v>
                </c:pt>
                <c:pt idx="18">
                  <c:v>-2.8081812955294701E-3</c:v>
                </c:pt>
              </c:numCache>
            </c:numRef>
          </c:val>
          <c:extLst>
            <c:ext xmlns:c16="http://schemas.microsoft.com/office/drawing/2014/chart" uri="{C3380CC4-5D6E-409C-BE32-E72D297353CC}">
              <c16:uniqueId val="{00000000-1CFE-4DE5-845E-915E44E1CD58}"/>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'!$K$9:$K$27</c:f>
              <c:numCache>
                <c:formatCode>0.00%</c:formatCode>
                <c:ptCount val="19"/>
                <c:pt idx="0">
                  <c:v>2.8724046837589421E-2</c:v>
                </c:pt>
                <c:pt idx="1">
                  <c:v>3.2122610271375654E-2</c:v>
                </c:pt>
                <c:pt idx="2">
                  <c:v>3.1272969412929098E-2</c:v>
                </c:pt>
                <c:pt idx="3">
                  <c:v>3.0032166274897933E-2</c:v>
                </c:pt>
                <c:pt idx="4">
                  <c:v>2.9810204423226669E-2</c:v>
                </c:pt>
                <c:pt idx="5">
                  <c:v>3.1373034182125156E-2</c:v>
                </c:pt>
                <c:pt idx="6">
                  <c:v>2.8937821571781007E-2</c:v>
                </c:pt>
                <c:pt idx="7">
                  <c:v>2.8497536587318337E-2</c:v>
                </c:pt>
                <c:pt idx="8">
                  <c:v>3.1347563149966159E-2</c:v>
                </c:pt>
                <c:pt idx="9">
                  <c:v>3.6217988370654458E-2</c:v>
                </c:pt>
                <c:pt idx="10">
                  <c:v>3.5190050287094918E-2</c:v>
                </c:pt>
                <c:pt idx="11">
                  <c:v>3.5822277692470032E-2</c:v>
                </c:pt>
                <c:pt idx="12">
                  <c:v>3.1398505214284153E-2</c:v>
                </c:pt>
                <c:pt idx="13">
                  <c:v>2.891689893822183E-2</c:v>
                </c:pt>
                <c:pt idx="14">
                  <c:v>2.4567720197073015E-2</c:v>
                </c:pt>
                <c:pt idx="15">
                  <c:v>1.8597492194948002E-2</c:v>
                </c:pt>
                <c:pt idx="16">
                  <c:v>1.2688212734060593E-2</c:v>
                </c:pt>
                <c:pt idx="17">
                  <c:v>8.9266870920086464E-3</c:v>
                </c:pt>
                <c:pt idx="18">
                  <c:v>5.9020020231276976E-3</c:v>
                </c:pt>
              </c:numCache>
            </c:numRef>
          </c:val>
          <c:extLst>
            <c:ext xmlns:c16="http://schemas.microsoft.com/office/drawing/2014/chart" uri="{C3380CC4-5D6E-409C-BE32-E72D297353CC}">
              <c16:uniqueId val="{00000001-1CFE-4DE5-845E-915E44E1CD58}"/>
            </c:ext>
          </c:extLst>
        </c:ser>
        <c:dLbls>
          <c:showLegendKey val="0"/>
          <c:showVal val="0"/>
          <c:showCatName val="0"/>
          <c:showSerName val="0"/>
          <c:showPercent val="0"/>
          <c:showBubbleSize val="0"/>
        </c:dLbls>
        <c:gapWidth val="0"/>
        <c:overlap val="100"/>
        <c:axId val="1412740896"/>
        <c:axId val="1412726752"/>
      </c:barChart>
      <c:catAx>
        <c:axId val="141274089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2726752"/>
        <c:crosses val="autoZero"/>
        <c:auto val="1"/>
        <c:lblAlgn val="ctr"/>
        <c:lblOffset val="100"/>
        <c:tickLblSkip val="1"/>
        <c:noMultiLvlLbl val="0"/>
      </c:catAx>
      <c:valAx>
        <c:axId val="14127267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74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Per cent change in ethnic identities (grouped total responses)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Census 2006-13, 2013-18, New Zealand</a:t>
            </a:r>
          </a:p>
        </c:rich>
      </c:tx>
      <c:overlay val="0"/>
    </c:title>
    <c:autoTitleDeleted val="0"/>
    <c:plotArea>
      <c:layout/>
      <c:barChart>
        <c:barDir val="col"/>
        <c:grouping val="clustered"/>
        <c:varyColors val="0"/>
        <c:ser>
          <c:idx val="1"/>
          <c:order val="0"/>
          <c:tx>
            <c:strRef>
              <c:f>'1. Ethnicity by RC'!$D$52</c:f>
              <c:strCache>
                <c:ptCount val="1"/>
                <c:pt idx="0">
                  <c:v>2006-13</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RC'!$D$53,'1. Ethnicity by RC'!$F$53,'1. Ethnicity by RC'!$H$53,'1. Ethnicity by RC'!$J$53,'1. Ethnicity by RC'!$L$53,'1. Ethnicity by RC'!$N$53)</c:f>
              <c:numCache>
                <c:formatCode>0.00%</c:formatCode>
                <c:ptCount val="6"/>
                <c:pt idx="0">
                  <c:v>0.13787688406105328</c:v>
                </c:pt>
                <c:pt idx="1">
                  <c:v>5.8861300234023022E-2</c:v>
                </c:pt>
                <c:pt idx="2">
                  <c:v>0.112668907487198</c:v>
                </c:pt>
                <c:pt idx="3">
                  <c:v>0.33045361854073768</c:v>
                </c:pt>
                <c:pt idx="4">
                  <c:v>0.35132101536867555</c:v>
                </c:pt>
              </c:numCache>
            </c:numRef>
          </c:val>
          <c:extLst>
            <c:ext xmlns:c16="http://schemas.microsoft.com/office/drawing/2014/chart" uri="{C3380CC4-5D6E-409C-BE32-E72D297353CC}">
              <c16:uniqueId val="{00000000-9734-4539-8C02-EF39686E8F6E}"/>
            </c:ext>
          </c:extLst>
        </c:ser>
        <c:ser>
          <c:idx val="0"/>
          <c:order val="1"/>
          <c:tx>
            <c:strRef>
              <c:f>'1. Ethnicity by RC'!$E$52</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RC'!$E$53,'1. Ethnicity by RC'!$G$53,'1. Ethnicity by RC'!$I$53,'1. Ethnicity by RC'!$K$53,'1. Ethnicity by RC'!$M$53,'1. Ethnicity by RC'!$O$53)</c:f>
              <c:numCache>
                <c:formatCode>0.00%</c:formatCode>
                <c:ptCount val="6"/>
                <c:pt idx="0">
                  <c:v>0.11078736346947909</c:v>
                </c:pt>
                <c:pt idx="1">
                  <c:v>0.29680507179191623</c:v>
                </c:pt>
                <c:pt idx="2">
                  <c:v>0.28961853883037497</c:v>
                </c:pt>
                <c:pt idx="3">
                  <c:v>0.50007949782811933</c:v>
                </c:pt>
                <c:pt idx="4">
                  <c:v>0.49792345537026389</c:v>
                </c:pt>
              </c:numCache>
            </c:numRef>
          </c:val>
          <c:extLst>
            <c:ext xmlns:c16="http://schemas.microsoft.com/office/drawing/2014/chart" uri="{C3380CC4-5D6E-409C-BE32-E72D297353CC}">
              <c16:uniqueId val="{00000001-9734-4539-8C02-EF39686E8F6E}"/>
            </c:ext>
          </c:extLst>
        </c:ser>
        <c:dLbls>
          <c:showLegendKey val="0"/>
          <c:showVal val="0"/>
          <c:showCatName val="0"/>
          <c:showSerName val="0"/>
          <c:showPercent val="0"/>
          <c:showBubbleSize val="0"/>
        </c:dLbls>
        <c:gapWidth val="150"/>
        <c:axId val="1409371872"/>
        <c:axId val="1409370784"/>
      </c:barChart>
      <c:catAx>
        <c:axId val="140937187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0784"/>
        <c:crosses val="autoZero"/>
        <c:auto val="1"/>
        <c:lblAlgn val="ctr"/>
        <c:lblOffset val="100"/>
        <c:noMultiLvlLbl val="0"/>
      </c:catAx>
      <c:valAx>
        <c:axId val="1409370784"/>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1872"/>
        <c:crosses val="autoZero"/>
        <c:crossBetween val="between"/>
      </c:valAx>
    </c:plotArea>
    <c:legend>
      <c:legendPos val="r"/>
      <c:overlay val="0"/>
      <c:spPr>
        <a:ln w="19050">
          <a:solidFill>
            <a:schemeClr val="bg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ln w="19050">
      <a:solidFill>
        <a:schemeClr val="accent1"/>
      </a:solid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'!$O$9:$O$27</c:f>
              <c:numCache>
                <c:formatCode>0.00%</c:formatCode>
                <c:ptCount val="19"/>
                <c:pt idx="0">
                  <c:v>-5.3671136683525897E-2</c:v>
                </c:pt>
                <c:pt idx="1">
                  <c:v>-5.8268757830263099E-2</c:v>
                </c:pt>
                <c:pt idx="2">
                  <c:v>-5.2704437535767867E-2</c:v>
                </c:pt>
                <c:pt idx="3">
                  <c:v>-4.6730236802623233E-2</c:v>
                </c:pt>
                <c:pt idx="4">
                  <c:v>-4.072123490015931E-2</c:v>
                </c:pt>
                <c:pt idx="5">
                  <c:v>-3.705937852845189E-2</c:v>
                </c:pt>
                <c:pt idx="6">
                  <c:v>-2.9194314262292548E-2</c:v>
                </c:pt>
                <c:pt idx="7">
                  <c:v>-2.6553292190617604E-2</c:v>
                </c:pt>
                <c:pt idx="8">
                  <c:v>-2.64682226656149E-2</c:v>
                </c:pt>
                <c:pt idx="9">
                  <c:v>-2.8084543640666326E-2</c:v>
                </c:pt>
                <c:pt idx="10">
                  <c:v>-2.5756732092864987E-2</c:v>
                </c:pt>
                <c:pt idx="11">
                  <c:v>-2.3154377987100367E-2</c:v>
                </c:pt>
                <c:pt idx="12">
                  <c:v>-1.6890167509628323E-2</c:v>
                </c:pt>
                <c:pt idx="13">
                  <c:v>-1.2485886192442733E-2</c:v>
                </c:pt>
                <c:pt idx="14">
                  <c:v>-7.6098556911512226E-3</c:v>
                </c:pt>
                <c:pt idx="15">
                  <c:v>-4.8566965183363493E-3</c:v>
                </c:pt>
                <c:pt idx="16">
                  <c:v>-2.2698095989358577E-3</c:v>
                </c:pt>
                <c:pt idx="17">
                  <c:v>-9.1643079207461367E-4</c:v>
                </c:pt>
                <c:pt idx="18">
                  <c:v>-2.9000974432740942E-4</c:v>
                </c:pt>
              </c:numCache>
            </c:numRef>
          </c:val>
          <c:extLst>
            <c:ext xmlns:c16="http://schemas.microsoft.com/office/drawing/2014/chart" uri="{C3380CC4-5D6E-409C-BE32-E72D297353CC}">
              <c16:uniqueId val="{00000000-F652-4455-9F48-E333FFC25788}"/>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'!$P$9:$P$27</c:f>
              <c:numCache>
                <c:formatCode>0.00%</c:formatCode>
                <c:ptCount val="19"/>
                <c:pt idx="0">
                  <c:v>5.0995313442531671E-2</c:v>
                </c:pt>
                <c:pt idx="1">
                  <c:v>5.4923978779020312E-2</c:v>
                </c:pt>
                <c:pt idx="2">
                  <c:v>5.0098216633412213E-2</c:v>
                </c:pt>
                <c:pt idx="3">
                  <c:v>4.4881908032109882E-2</c:v>
                </c:pt>
                <c:pt idx="4">
                  <c:v>4.0698034120613118E-2</c:v>
                </c:pt>
                <c:pt idx="5">
                  <c:v>3.8861305739872863E-2</c:v>
                </c:pt>
                <c:pt idx="6">
                  <c:v>3.2044143349883224E-2</c:v>
                </c:pt>
                <c:pt idx="7">
                  <c:v>2.8830835382735526E-2</c:v>
                </c:pt>
                <c:pt idx="8">
                  <c:v>2.901644161910507E-2</c:v>
                </c:pt>
                <c:pt idx="9">
                  <c:v>3.0601828221428241E-2</c:v>
                </c:pt>
                <c:pt idx="10">
                  <c:v>2.7388520254280544E-2</c:v>
                </c:pt>
                <c:pt idx="11">
                  <c:v>2.5505390314447898E-2</c:v>
                </c:pt>
                <c:pt idx="12">
                  <c:v>1.8703695110822389E-2</c:v>
                </c:pt>
                <c:pt idx="13">
                  <c:v>1.3781263050438496E-2</c:v>
                </c:pt>
                <c:pt idx="14">
                  <c:v>8.7234931093684749E-3</c:v>
                </c:pt>
                <c:pt idx="15">
                  <c:v>5.7383261410916741E-3</c:v>
                </c:pt>
                <c:pt idx="16">
                  <c:v>3.2713099160131781E-3</c:v>
                </c:pt>
                <c:pt idx="17">
                  <c:v>1.6163209750514284E-3</c:v>
                </c:pt>
                <c:pt idx="18">
                  <c:v>6.3415464092926859E-4</c:v>
                </c:pt>
              </c:numCache>
            </c:numRef>
          </c:val>
          <c:extLst>
            <c:ext xmlns:c16="http://schemas.microsoft.com/office/drawing/2014/chart" uri="{C3380CC4-5D6E-409C-BE32-E72D297353CC}">
              <c16:uniqueId val="{00000001-F652-4455-9F48-E333FFC25788}"/>
            </c:ext>
          </c:extLst>
        </c:ser>
        <c:dLbls>
          <c:showLegendKey val="0"/>
          <c:showVal val="0"/>
          <c:showCatName val="0"/>
          <c:showSerName val="0"/>
          <c:showPercent val="0"/>
          <c:showBubbleSize val="0"/>
        </c:dLbls>
        <c:gapWidth val="0"/>
        <c:overlap val="100"/>
        <c:axId val="1412731104"/>
        <c:axId val="1412731648"/>
      </c:barChart>
      <c:catAx>
        <c:axId val="141273110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2731648"/>
        <c:crosses val="autoZero"/>
        <c:auto val="1"/>
        <c:lblAlgn val="ctr"/>
        <c:lblOffset val="100"/>
        <c:tickLblSkip val="1"/>
        <c:noMultiLvlLbl val="0"/>
      </c:catAx>
      <c:valAx>
        <c:axId val="1412731648"/>
        <c:scaling>
          <c:orientation val="minMax"/>
          <c:max val="6.0000000000000012E-2"/>
          <c:min val="-6.0000000000000012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73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'!$T$9:$T$27</c:f>
              <c:numCache>
                <c:formatCode>0.00%</c:formatCode>
                <c:ptCount val="19"/>
                <c:pt idx="0">
                  <c:v>-5.7147798198311506E-2</c:v>
                </c:pt>
                <c:pt idx="1">
                  <c:v>-6.1565550961372173E-2</c:v>
                </c:pt>
                <c:pt idx="2">
                  <c:v>-5.4097819422390614E-2</c:v>
                </c:pt>
                <c:pt idx="3">
                  <c:v>-5.0560472903925666E-2</c:v>
                </c:pt>
                <c:pt idx="4">
                  <c:v>-4.5380225446884775E-2</c:v>
                </c:pt>
                <c:pt idx="5">
                  <c:v>-4.012137028943355E-2</c:v>
                </c:pt>
                <c:pt idx="6">
                  <c:v>-3.1922587136635906E-2</c:v>
                </c:pt>
                <c:pt idx="7">
                  <c:v>-2.8856886820632949E-2</c:v>
                </c:pt>
                <c:pt idx="8">
                  <c:v>-2.6435769647994718E-2</c:v>
                </c:pt>
                <c:pt idx="9">
                  <c:v>-2.5799047274671028E-2</c:v>
                </c:pt>
                <c:pt idx="10">
                  <c:v>-2.3322904711745564E-2</c:v>
                </c:pt>
                <c:pt idx="11">
                  <c:v>-1.8071910324335371E-2</c:v>
                </c:pt>
                <c:pt idx="12">
                  <c:v>-1.403933529328533E-2</c:v>
                </c:pt>
                <c:pt idx="13">
                  <c:v>-1.0329051833917651E-2</c:v>
                </c:pt>
                <c:pt idx="14">
                  <c:v>-6.5951860644268712E-3</c:v>
                </c:pt>
                <c:pt idx="15">
                  <c:v>-4.1190435015014074E-3</c:v>
                </c:pt>
                <c:pt idx="16">
                  <c:v>-1.9730532802993382E-3</c:v>
                </c:pt>
                <c:pt idx="17">
                  <c:v>-8.5682393447262097E-4</c:v>
                </c:pt>
                <c:pt idx="18">
                  <c:v>-2.8298772147719592E-4</c:v>
                </c:pt>
              </c:numCache>
            </c:numRef>
          </c:val>
          <c:extLst>
            <c:ext xmlns:c16="http://schemas.microsoft.com/office/drawing/2014/chart" uri="{C3380CC4-5D6E-409C-BE32-E72D297353CC}">
              <c16:uniqueId val="{00000000-AFDD-4B45-9BF6-96B3A6946E41}"/>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'!$U$9:$U$27</c:f>
              <c:numCache>
                <c:formatCode>0.00%</c:formatCode>
                <c:ptCount val="19"/>
                <c:pt idx="0">
                  <c:v>5.357114782964139E-2</c:v>
                </c:pt>
                <c:pt idx="1">
                  <c:v>5.7737355951388999E-2</c:v>
                </c:pt>
                <c:pt idx="2">
                  <c:v>5.168456301979342E-2</c:v>
                </c:pt>
                <c:pt idx="3">
                  <c:v>4.9656484349206852E-2</c:v>
                </c:pt>
                <c:pt idx="4">
                  <c:v>4.5844010879305737E-2</c:v>
                </c:pt>
                <c:pt idx="5">
                  <c:v>4.0278585690254221E-2</c:v>
                </c:pt>
                <c:pt idx="6">
                  <c:v>3.1851840206266607E-2</c:v>
                </c:pt>
                <c:pt idx="7">
                  <c:v>2.8746836040058486E-2</c:v>
                </c:pt>
                <c:pt idx="8">
                  <c:v>2.6993884320908077E-2</c:v>
                </c:pt>
                <c:pt idx="9">
                  <c:v>2.5893376515163425E-2</c:v>
                </c:pt>
                <c:pt idx="10">
                  <c:v>2.4274057886710582E-2</c:v>
                </c:pt>
                <c:pt idx="11">
                  <c:v>1.8952316568931094E-2</c:v>
                </c:pt>
                <c:pt idx="12">
                  <c:v>1.4165107613941862E-2</c:v>
                </c:pt>
                <c:pt idx="13">
                  <c:v>1.0863584196707909E-2</c:v>
                </c:pt>
                <c:pt idx="14">
                  <c:v>7.4677315389815591E-3</c:v>
                </c:pt>
                <c:pt idx="15">
                  <c:v>5.1173612967126258E-3</c:v>
                </c:pt>
                <c:pt idx="16">
                  <c:v>3.0657003160029558E-3</c:v>
                </c:pt>
                <c:pt idx="17">
                  <c:v>1.5800147782476771E-3</c:v>
                </c:pt>
                <c:pt idx="18">
                  <c:v>7.5463392393918904E-4</c:v>
                </c:pt>
              </c:numCache>
            </c:numRef>
          </c:val>
          <c:extLst>
            <c:ext xmlns:c16="http://schemas.microsoft.com/office/drawing/2014/chart" uri="{C3380CC4-5D6E-409C-BE32-E72D297353CC}">
              <c16:uniqueId val="{00000001-AFDD-4B45-9BF6-96B3A6946E41}"/>
            </c:ext>
          </c:extLst>
        </c:ser>
        <c:dLbls>
          <c:showLegendKey val="0"/>
          <c:showVal val="0"/>
          <c:showCatName val="0"/>
          <c:showSerName val="0"/>
          <c:showPercent val="0"/>
          <c:showBubbleSize val="0"/>
        </c:dLbls>
        <c:gapWidth val="0"/>
        <c:overlap val="100"/>
        <c:axId val="1414235632"/>
        <c:axId val="1414232368"/>
      </c:barChart>
      <c:catAx>
        <c:axId val="141423563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2368"/>
        <c:crosses val="autoZero"/>
        <c:auto val="1"/>
        <c:lblAlgn val="ctr"/>
        <c:lblOffset val="100"/>
        <c:tickLblSkip val="1"/>
        <c:noMultiLvlLbl val="0"/>
      </c:catAx>
      <c:valAx>
        <c:axId val="14142323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3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'!$Y$9:$Y$27</c:f>
              <c:numCache>
                <c:formatCode>0.00%</c:formatCode>
                <c:ptCount val="19"/>
                <c:pt idx="0">
                  <c:v>-3.8763535227629251E-2</c:v>
                </c:pt>
                <c:pt idx="1">
                  <c:v>-3.5579523966998212E-2</c:v>
                </c:pt>
                <c:pt idx="2">
                  <c:v>-2.9694826723648173E-2</c:v>
                </c:pt>
                <c:pt idx="3">
                  <c:v>-3.1666285094078844E-2</c:v>
                </c:pt>
                <c:pt idx="4">
                  <c:v>-4.8319808704942638E-2</c:v>
                </c:pt>
                <c:pt idx="5">
                  <c:v>-5.9750027558020231E-2</c:v>
                </c:pt>
                <c:pt idx="6">
                  <c:v>-5.4976130514783818E-2</c:v>
                </c:pt>
                <c:pt idx="7">
                  <c:v>-4.6759600790279229E-2</c:v>
                </c:pt>
                <c:pt idx="8">
                  <c:v>-3.1763798088745306E-2</c:v>
                </c:pt>
                <c:pt idx="9">
                  <c:v>-2.6994140740929172E-2</c:v>
                </c:pt>
                <c:pt idx="10">
                  <c:v>-2.2928272832879685E-2</c:v>
                </c:pt>
                <c:pt idx="11">
                  <c:v>-1.9180382081351276E-2</c:v>
                </c:pt>
                <c:pt idx="12">
                  <c:v>-1.6594167874979863E-2</c:v>
                </c:pt>
                <c:pt idx="13">
                  <c:v>-1.2583416007394028E-2</c:v>
                </c:pt>
                <c:pt idx="14">
                  <c:v>-7.6229723656652502E-3</c:v>
                </c:pt>
                <c:pt idx="15">
                  <c:v>-4.9986009005113076E-3</c:v>
                </c:pt>
                <c:pt idx="16">
                  <c:v>-3.2730448644569376E-3</c:v>
                </c:pt>
                <c:pt idx="17">
                  <c:v>-1.2803880169248642E-3</c:v>
                </c:pt>
                <c:pt idx="18">
                  <c:v>-4.2396954202810069E-4</c:v>
                </c:pt>
              </c:numCache>
            </c:numRef>
          </c:val>
          <c:extLst>
            <c:ext xmlns:c16="http://schemas.microsoft.com/office/drawing/2014/chart" uri="{C3380CC4-5D6E-409C-BE32-E72D297353CC}">
              <c16:uniqueId val="{00000000-D112-4162-AEF3-CD10E8EEA6F8}"/>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'!$Z$9:$Z$27</c:f>
              <c:numCache>
                <c:formatCode>0.00%</c:formatCode>
                <c:ptCount val="19"/>
                <c:pt idx="0">
                  <c:v>3.7313559393893143E-2</c:v>
                </c:pt>
                <c:pt idx="1">
                  <c:v>3.3887885494306089E-2</c:v>
                </c:pt>
                <c:pt idx="2">
                  <c:v>2.783360043414481E-2</c:v>
                </c:pt>
                <c:pt idx="3">
                  <c:v>3.0432533726777067E-2</c:v>
                </c:pt>
                <c:pt idx="4">
                  <c:v>3.9759863651395284E-2</c:v>
                </c:pt>
                <c:pt idx="5">
                  <c:v>5.6095410105738007E-2</c:v>
                </c:pt>
                <c:pt idx="6">
                  <c:v>5.8575631926602395E-2</c:v>
                </c:pt>
                <c:pt idx="7">
                  <c:v>4.8642025556883996E-2</c:v>
                </c:pt>
                <c:pt idx="8">
                  <c:v>3.5486250667752031E-2</c:v>
                </c:pt>
                <c:pt idx="9">
                  <c:v>3.2916995243061742E-2</c:v>
                </c:pt>
                <c:pt idx="10">
                  <c:v>2.7439308760058678E-2</c:v>
                </c:pt>
                <c:pt idx="11">
                  <c:v>2.3653260749747738E-2</c:v>
                </c:pt>
                <c:pt idx="12">
                  <c:v>2.0744829691434968E-2</c:v>
                </c:pt>
                <c:pt idx="13">
                  <c:v>1.4033391841130134E-2</c:v>
                </c:pt>
                <c:pt idx="14">
                  <c:v>8.3225221100116167E-3</c:v>
                </c:pt>
                <c:pt idx="15">
                  <c:v>5.8634987662486331E-3</c:v>
                </c:pt>
                <c:pt idx="16">
                  <c:v>3.5104678079926738E-3</c:v>
                </c:pt>
                <c:pt idx="17">
                  <c:v>1.6026048688662206E-3</c:v>
                </c:pt>
                <c:pt idx="18">
                  <c:v>7.3770700312889524E-4</c:v>
                </c:pt>
              </c:numCache>
            </c:numRef>
          </c:val>
          <c:extLst>
            <c:ext xmlns:c16="http://schemas.microsoft.com/office/drawing/2014/chart" uri="{C3380CC4-5D6E-409C-BE32-E72D297353CC}">
              <c16:uniqueId val="{00000001-D112-4162-AEF3-CD10E8EEA6F8}"/>
            </c:ext>
          </c:extLst>
        </c:ser>
        <c:dLbls>
          <c:showLegendKey val="0"/>
          <c:showVal val="0"/>
          <c:showCatName val="0"/>
          <c:showSerName val="0"/>
          <c:showPercent val="0"/>
          <c:showBubbleSize val="0"/>
        </c:dLbls>
        <c:gapWidth val="0"/>
        <c:overlap val="100"/>
        <c:axId val="1414236176"/>
        <c:axId val="1414232912"/>
      </c:barChart>
      <c:catAx>
        <c:axId val="14142361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2912"/>
        <c:crosses val="autoZero"/>
        <c:auto val="1"/>
        <c:lblAlgn val="ctr"/>
        <c:lblOffset val="100"/>
        <c:tickLblSkip val="1"/>
        <c:noMultiLvlLbl val="0"/>
      </c:catAx>
      <c:valAx>
        <c:axId val="1414232912"/>
        <c:scaling>
          <c:orientation val="minMax"/>
          <c:max val="6.0000000000000012E-2"/>
          <c:min val="-6.0000000000000012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3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'!$AD$9:$AD$27</c:f>
              <c:numCache>
                <c:formatCode>0.00%</c:formatCode>
                <c:ptCount val="19"/>
                <c:pt idx="0">
                  <c:v>-4.7005630438491722E-2</c:v>
                </c:pt>
                <c:pt idx="1">
                  <c:v>-4.3038730592049136E-2</c:v>
                </c:pt>
                <c:pt idx="2">
                  <c:v>-3.604333731445146E-2</c:v>
                </c:pt>
                <c:pt idx="3">
                  <c:v>-3.4038559972700902E-2</c:v>
                </c:pt>
                <c:pt idx="4">
                  <c:v>-3.7237672752090084E-2</c:v>
                </c:pt>
                <c:pt idx="5">
                  <c:v>-5.4342262412557581E-2</c:v>
                </c:pt>
                <c:pt idx="6">
                  <c:v>-6.0953762156628559E-2</c:v>
                </c:pt>
                <c:pt idx="7">
                  <c:v>-5.3702439856679746E-2</c:v>
                </c:pt>
                <c:pt idx="8">
                  <c:v>-3.7195017915031561E-2</c:v>
                </c:pt>
                <c:pt idx="9">
                  <c:v>-3.0156969800375362E-2</c:v>
                </c:pt>
                <c:pt idx="10">
                  <c:v>-2.3844053915714043E-2</c:v>
                </c:pt>
                <c:pt idx="11">
                  <c:v>-1.7744412216345335E-2</c:v>
                </c:pt>
                <c:pt idx="12">
                  <c:v>-1.2583176932264118E-2</c:v>
                </c:pt>
                <c:pt idx="13">
                  <c:v>-8.6162770858215325E-3</c:v>
                </c:pt>
                <c:pt idx="14">
                  <c:v>-5.1612352840812144E-3</c:v>
                </c:pt>
                <c:pt idx="15">
                  <c:v>-2.8152192458624809E-3</c:v>
                </c:pt>
                <c:pt idx="16">
                  <c:v>-1.6208838082238527E-3</c:v>
                </c:pt>
                <c:pt idx="17">
                  <c:v>-7.6778706705340387E-4</c:v>
                </c:pt>
                <c:pt idx="18">
                  <c:v>-3.8389353352670194E-4</c:v>
                </c:pt>
              </c:numCache>
            </c:numRef>
          </c:val>
          <c:extLst>
            <c:ext xmlns:c16="http://schemas.microsoft.com/office/drawing/2014/chart" uri="{C3380CC4-5D6E-409C-BE32-E72D297353CC}">
              <c16:uniqueId val="{00000000-249A-4BBB-9C83-C32DB03B70DD}"/>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'!$AE$9:$AE$27</c:f>
              <c:numCache>
                <c:formatCode>0.00%</c:formatCode>
                <c:ptCount val="19"/>
                <c:pt idx="0">
                  <c:v>4.5811295000853097E-2</c:v>
                </c:pt>
                <c:pt idx="1">
                  <c:v>4.1503156457942329E-2</c:v>
                </c:pt>
                <c:pt idx="2">
                  <c:v>3.3014843883296369E-2</c:v>
                </c:pt>
                <c:pt idx="3">
                  <c:v>3.1607234260365123E-2</c:v>
                </c:pt>
                <c:pt idx="4">
                  <c:v>3.6683159870329295E-2</c:v>
                </c:pt>
                <c:pt idx="5">
                  <c:v>5.6816242961951882E-2</c:v>
                </c:pt>
                <c:pt idx="6">
                  <c:v>6.3257123357788769E-2</c:v>
                </c:pt>
                <c:pt idx="7">
                  <c:v>5.263606893021669E-2</c:v>
                </c:pt>
                <c:pt idx="8">
                  <c:v>3.6000682477392937E-2</c:v>
                </c:pt>
                <c:pt idx="9">
                  <c:v>2.7768298925098106E-2</c:v>
                </c:pt>
                <c:pt idx="10">
                  <c:v>2.1711312062787921E-2</c:v>
                </c:pt>
                <c:pt idx="11">
                  <c:v>1.6635386452823749E-2</c:v>
                </c:pt>
                <c:pt idx="12">
                  <c:v>1.1175567309332878E-2</c:v>
                </c:pt>
                <c:pt idx="13">
                  <c:v>6.99539327759768E-3</c:v>
                </c:pt>
                <c:pt idx="14">
                  <c:v>4.6493772393789452E-3</c:v>
                </c:pt>
                <c:pt idx="15">
                  <c:v>2.8578740829210032E-3</c:v>
                </c:pt>
                <c:pt idx="16">
                  <c:v>2.1327418529261217E-3</c:v>
                </c:pt>
                <c:pt idx="17">
                  <c:v>8.1044190411192635E-4</c:v>
                </c:pt>
                <c:pt idx="18">
                  <c:v>6.3982255587783656E-4</c:v>
                </c:pt>
              </c:numCache>
            </c:numRef>
          </c:val>
          <c:extLst>
            <c:ext xmlns:c16="http://schemas.microsoft.com/office/drawing/2014/chart" uri="{C3380CC4-5D6E-409C-BE32-E72D297353CC}">
              <c16:uniqueId val="{00000001-249A-4BBB-9C83-C32DB03B70DD}"/>
            </c:ext>
          </c:extLst>
        </c:ser>
        <c:dLbls>
          <c:showLegendKey val="0"/>
          <c:showVal val="0"/>
          <c:showCatName val="0"/>
          <c:showSerName val="0"/>
          <c:showPercent val="0"/>
          <c:showBubbleSize val="0"/>
        </c:dLbls>
        <c:gapWidth val="0"/>
        <c:overlap val="100"/>
        <c:axId val="1414229104"/>
        <c:axId val="1414236720"/>
      </c:barChart>
      <c:catAx>
        <c:axId val="141422910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6720"/>
        <c:crosses val="autoZero"/>
        <c:auto val="1"/>
        <c:lblAlgn val="ctr"/>
        <c:lblOffset val="100"/>
        <c:tickLblSkip val="1"/>
        <c:noMultiLvlLbl val="0"/>
      </c:catAx>
      <c:valAx>
        <c:axId val="14142367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New Zealand</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'!$AI$9:$AI$27</c:f>
              <c:numCache>
                <c:formatCode>0.00%</c:formatCode>
                <c:ptCount val="19"/>
                <c:pt idx="0">
                  <c:v>-3.0644411141543072E-2</c:v>
                </c:pt>
                <c:pt idx="1">
                  <c:v>-3.8447625445713403E-2</c:v>
                </c:pt>
                <c:pt idx="2">
                  <c:v>-3.524365665857062E-2</c:v>
                </c:pt>
                <c:pt idx="3">
                  <c:v>-2.676864244741874E-2</c:v>
                </c:pt>
                <c:pt idx="4">
                  <c:v>-3.0334349646013125E-2</c:v>
                </c:pt>
                <c:pt idx="5">
                  <c:v>-4.0566378998501372E-2</c:v>
                </c:pt>
                <c:pt idx="6">
                  <c:v>-3.7930856286496825E-2</c:v>
                </c:pt>
                <c:pt idx="7">
                  <c:v>-3.8706010025321688E-2</c:v>
                </c:pt>
                <c:pt idx="8">
                  <c:v>-4.645754741357036E-2</c:v>
                </c:pt>
                <c:pt idx="9">
                  <c:v>-5.2348715828639349E-2</c:v>
                </c:pt>
                <c:pt idx="10">
                  <c:v>-4.8369593302671696E-2</c:v>
                </c:pt>
                <c:pt idx="11">
                  <c:v>-4.656090124541367E-2</c:v>
                </c:pt>
                <c:pt idx="12">
                  <c:v>-3.3796703012764197E-2</c:v>
                </c:pt>
                <c:pt idx="13">
                  <c:v>-2.4236473567257506E-2</c:v>
                </c:pt>
                <c:pt idx="14">
                  <c:v>-1.617487468347889E-2</c:v>
                </c:pt>
                <c:pt idx="15">
                  <c:v>-8.6300449589168521E-3</c:v>
                </c:pt>
                <c:pt idx="16">
                  <c:v>-4.134153273732624E-3</c:v>
                </c:pt>
                <c:pt idx="17">
                  <c:v>-1.8086920572580227E-3</c:v>
                </c:pt>
                <c:pt idx="18">
                  <c:v>-7.7515373882486695E-4</c:v>
                </c:pt>
              </c:numCache>
            </c:numRef>
          </c:val>
          <c:extLst>
            <c:ext xmlns:c16="http://schemas.microsoft.com/office/drawing/2014/chart" uri="{C3380CC4-5D6E-409C-BE32-E72D297353CC}">
              <c16:uniqueId val="{00000000-83D9-4697-B328-51DA12D7174F}"/>
            </c:ext>
          </c:extLst>
        </c:ser>
        <c:ser>
          <c:idx val="1"/>
          <c:order val="1"/>
          <c:tx>
            <c:v>% female</c:v>
          </c:tx>
          <c:spPr>
            <a:solidFill>
              <a:schemeClr val="accent2"/>
            </a:solidFill>
            <a:ln>
              <a:noFill/>
            </a:ln>
            <a:effectLst/>
          </c:spPr>
          <c:invertIfNegative val="0"/>
          <c:cat>
            <c:strRef>
              <c:f>'5. Ethnicity by age and sex '!$A$9:$A$27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'!$AJ$9:$AJ$27</c:f>
              <c:numCache>
                <c:formatCode>0.00%</c:formatCode>
                <c:ptCount val="19"/>
                <c:pt idx="0">
                  <c:v>2.8318949925068473E-2</c:v>
                </c:pt>
                <c:pt idx="1">
                  <c:v>3.524365665857062E-2</c:v>
                </c:pt>
                <c:pt idx="2">
                  <c:v>3.203968787142783E-2</c:v>
                </c:pt>
                <c:pt idx="3">
                  <c:v>2.2737843005529432E-2</c:v>
                </c:pt>
                <c:pt idx="4">
                  <c:v>2.2066043098547879E-2</c:v>
                </c:pt>
                <c:pt idx="5">
                  <c:v>2.8267273009146814E-2</c:v>
                </c:pt>
                <c:pt idx="6">
                  <c:v>2.7388765438478631E-2</c:v>
                </c:pt>
                <c:pt idx="7">
                  <c:v>2.7078703942948684E-2</c:v>
                </c:pt>
                <c:pt idx="8">
                  <c:v>3.1212857216681308E-2</c:v>
                </c:pt>
                <c:pt idx="9">
                  <c:v>3.7569117875045216E-2</c:v>
                </c:pt>
                <c:pt idx="10">
                  <c:v>3.7362410211358589E-2</c:v>
                </c:pt>
                <c:pt idx="11">
                  <c:v>3.6070487313317141E-2</c:v>
                </c:pt>
                <c:pt idx="12">
                  <c:v>2.5063304222004031E-2</c:v>
                </c:pt>
                <c:pt idx="13">
                  <c:v>1.8241951320345201E-2</c:v>
                </c:pt>
                <c:pt idx="14">
                  <c:v>1.3229290475944396E-2</c:v>
                </c:pt>
                <c:pt idx="15">
                  <c:v>8.1132757997002744E-3</c:v>
                </c:pt>
                <c:pt idx="16">
                  <c:v>3.8240917782026767E-3</c:v>
                </c:pt>
                <c:pt idx="17">
                  <c:v>2.7905534597695209E-3</c:v>
                </c:pt>
                <c:pt idx="18">
                  <c:v>1.3952767298847605E-3</c:v>
                </c:pt>
              </c:numCache>
            </c:numRef>
          </c:val>
          <c:extLst>
            <c:ext xmlns:c16="http://schemas.microsoft.com/office/drawing/2014/chart" uri="{C3380CC4-5D6E-409C-BE32-E72D297353CC}">
              <c16:uniqueId val="{00000001-83D9-4697-B328-51DA12D7174F}"/>
            </c:ext>
          </c:extLst>
        </c:ser>
        <c:dLbls>
          <c:showLegendKey val="0"/>
          <c:showVal val="0"/>
          <c:showCatName val="0"/>
          <c:showSerName val="0"/>
          <c:showPercent val="0"/>
          <c:showBubbleSize val="0"/>
        </c:dLbls>
        <c:gapWidth val="0"/>
        <c:overlap val="100"/>
        <c:axId val="1414228560"/>
        <c:axId val="1414240528"/>
      </c:barChart>
      <c:catAx>
        <c:axId val="141422856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40528"/>
        <c:crosses val="autoZero"/>
        <c:auto val="1"/>
        <c:lblAlgn val="ctr"/>
        <c:lblOffset val="100"/>
        <c:tickLblSkip val="1"/>
        <c:noMultiLvlLbl val="0"/>
      </c:catAx>
      <c:valAx>
        <c:axId val="14142405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28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'!$E$51:$E$69</c:f>
              <c:numCache>
                <c:formatCode>0.00%</c:formatCode>
                <c:ptCount val="19"/>
                <c:pt idx="0">
                  <c:v>-2.9905251678355962E-2</c:v>
                </c:pt>
                <c:pt idx="1">
                  <c:v>-3.2046343635253979E-2</c:v>
                </c:pt>
                <c:pt idx="2">
                  <c:v>-3.1230927773164312E-2</c:v>
                </c:pt>
                <c:pt idx="3">
                  <c:v>-3.2211427828192377E-2</c:v>
                </c:pt>
                <c:pt idx="4">
                  <c:v>-3.619846121521976E-2</c:v>
                </c:pt>
                <c:pt idx="5">
                  <c:v>-3.8289527659106141E-2</c:v>
                </c:pt>
                <c:pt idx="6">
                  <c:v>-3.4522606529329959E-2</c:v>
                </c:pt>
                <c:pt idx="7">
                  <c:v>-3.1145884401044533E-2</c:v>
                </c:pt>
                <c:pt idx="8">
                  <c:v>-3.0930774695094497E-2</c:v>
                </c:pt>
                <c:pt idx="9">
                  <c:v>-3.4702698376171848E-2</c:v>
                </c:pt>
                <c:pt idx="10">
                  <c:v>-3.3251958498834402E-2</c:v>
                </c:pt>
                <c:pt idx="11">
                  <c:v>-3.296181052336692E-2</c:v>
                </c:pt>
                <c:pt idx="12">
                  <c:v>-2.8164363825551032E-2</c:v>
                </c:pt>
                <c:pt idx="13">
                  <c:v>-2.4717605979049314E-2</c:v>
                </c:pt>
                <c:pt idx="14">
                  <c:v>-1.9189786791263545E-2</c:v>
                </c:pt>
                <c:pt idx="15">
                  <c:v>-1.3641957398273119E-2</c:v>
                </c:pt>
                <c:pt idx="16">
                  <c:v>-8.5793754814955624E-3</c:v>
                </c:pt>
                <c:pt idx="17">
                  <c:v>-5.2076559045113003E-3</c:v>
                </c:pt>
                <c:pt idx="18">
                  <c:v>-2.3511991115468889E-3</c:v>
                </c:pt>
              </c:numCache>
            </c:numRef>
          </c:val>
          <c:extLst>
            <c:ext xmlns:c16="http://schemas.microsoft.com/office/drawing/2014/chart" uri="{C3380CC4-5D6E-409C-BE32-E72D297353CC}">
              <c16:uniqueId val="{00000000-1F46-49F3-8F05-DA38F89282BA}"/>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'!$F$51:$F$69</c:f>
              <c:numCache>
                <c:formatCode>0.00%</c:formatCode>
                <c:ptCount val="19"/>
                <c:pt idx="0">
                  <c:v>2.8219391889863832E-2</c:v>
                </c:pt>
                <c:pt idx="1">
                  <c:v>3.0760687950854935E-2</c:v>
                </c:pt>
                <c:pt idx="2">
                  <c:v>2.9870233819247815E-2</c:v>
                </c:pt>
                <c:pt idx="3">
                  <c:v>2.9480034817757055E-2</c:v>
                </c:pt>
                <c:pt idx="4">
                  <c:v>3.1556093607739949E-2</c:v>
                </c:pt>
                <c:pt idx="5">
                  <c:v>3.5423065763539402E-2</c:v>
                </c:pt>
                <c:pt idx="6">
                  <c:v>3.3276971255340224E-2</c:v>
                </c:pt>
                <c:pt idx="7">
                  <c:v>3.111586909323755E-2</c:v>
                </c:pt>
                <c:pt idx="8">
                  <c:v>3.2011325776145835E-2</c:v>
                </c:pt>
                <c:pt idx="9">
                  <c:v>3.5983351509269727E-2</c:v>
                </c:pt>
                <c:pt idx="10">
                  <c:v>3.4197440694754326E-2</c:v>
                </c:pt>
                <c:pt idx="11">
                  <c:v>3.3557114128205383E-2</c:v>
                </c:pt>
                <c:pt idx="12">
                  <c:v>2.8944761828532551E-2</c:v>
                </c:pt>
                <c:pt idx="13">
                  <c:v>2.5708111136679708E-2</c:v>
                </c:pt>
                <c:pt idx="14">
                  <c:v>2.0980700157080111E-2</c:v>
                </c:pt>
                <c:pt idx="15">
                  <c:v>1.5878097829893245E-2</c:v>
                </c:pt>
                <c:pt idx="16">
                  <c:v>1.1115668991185504E-2</c:v>
                </c:pt>
                <c:pt idx="17">
                  <c:v>7.7439494142012427E-3</c:v>
                </c:pt>
                <c:pt idx="18">
                  <c:v>4.9375181342484666E-3</c:v>
                </c:pt>
              </c:numCache>
            </c:numRef>
          </c:val>
          <c:extLst>
            <c:ext xmlns:c16="http://schemas.microsoft.com/office/drawing/2014/chart" uri="{C3380CC4-5D6E-409C-BE32-E72D297353CC}">
              <c16:uniqueId val="{00000001-1F46-49F3-8F05-DA38F89282BA}"/>
            </c:ext>
          </c:extLst>
        </c:ser>
        <c:dLbls>
          <c:showLegendKey val="0"/>
          <c:showVal val="0"/>
          <c:showCatName val="0"/>
          <c:showSerName val="0"/>
          <c:showPercent val="0"/>
          <c:showBubbleSize val="0"/>
        </c:dLbls>
        <c:gapWidth val="0"/>
        <c:overlap val="100"/>
        <c:axId val="1414230736"/>
        <c:axId val="1414231824"/>
      </c:barChart>
      <c:catAx>
        <c:axId val="141423073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1824"/>
        <c:crossesAt val="0"/>
        <c:auto val="1"/>
        <c:lblAlgn val="ctr"/>
        <c:lblOffset val="100"/>
        <c:tickLblSkip val="1"/>
        <c:noMultiLvlLbl val="0"/>
      </c:catAx>
      <c:valAx>
        <c:axId val="1414231824"/>
        <c:scaling>
          <c:orientation val="minMax"/>
          <c:min val="-4.0000000000000008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3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'!$J$51:$J$69</c:f>
              <c:numCache>
                <c:formatCode>0.00%</c:formatCode>
                <c:ptCount val="19"/>
                <c:pt idx="0">
                  <c:v>-2.8692802524578224E-2</c:v>
                </c:pt>
                <c:pt idx="1">
                  <c:v>-3.1581502609539992E-2</c:v>
                </c:pt>
                <c:pt idx="2">
                  <c:v>-3.139944167981551E-2</c:v>
                </c:pt>
                <c:pt idx="3">
                  <c:v>-3.1848525306469234E-2</c:v>
                </c:pt>
                <c:pt idx="4">
                  <c:v>-3.3232188372375286E-2</c:v>
                </c:pt>
                <c:pt idx="5">
                  <c:v>-3.3098677023910672E-2</c:v>
                </c:pt>
                <c:pt idx="6">
                  <c:v>-2.9336084476271392E-2</c:v>
                </c:pt>
                <c:pt idx="7">
                  <c:v>-2.6690132297608932E-2</c:v>
                </c:pt>
                <c:pt idx="8">
                  <c:v>-2.9160092244204395E-2</c:v>
                </c:pt>
                <c:pt idx="9">
                  <c:v>-3.467653841485617E-2</c:v>
                </c:pt>
                <c:pt idx="10">
                  <c:v>-3.4640126228911279E-2</c:v>
                </c:pt>
                <c:pt idx="11">
                  <c:v>-3.5113484646194924E-2</c:v>
                </c:pt>
                <c:pt idx="12">
                  <c:v>-3.0604442286685279E-2</c:v>
                </c:pt>
                <c:pt idx="13">
                  <c:v>-2.7133147226605172E-2</c:v>
                </c:pt>
                <c:pt idx="14">
                  <c:v>-2.1738075009103047E-2</c:v>
                </c:pt>
                <c:pt idx="15">
                  <c:v>-1.5608690375045515E-2</c:v>
                </c:pt>
                <c:pt idx="16">
                  <c:v>-9.9708702512440826E-3</c:v>
                </c:pt>
                <c:pt idx="17">
                  <c:v>-6.1051098434276004E-3</c:v>
                </c:pt>
                <c:pt idx="18">
                  <c:v>-2.7733948294695956E-3</c:v>
                </c:pt>
              </c:numCache>
            </c:numRef>
          </c:val>
          <c:extLst>
            <c:ext xmlns:c16="http://schemas.microsoft.com/office/drawing/2014/chart" uri="{C3380CC4-5D6E-409C-BE32-E72D297353CC}">
              <c16:uniqueId val="{00000000-DDF1-4D5F-A313-7A207264C626}"/>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'!$K$51:$K$69</c:f>
              <c:numCache>
                <c:formatCode>0.00%</c:formatCode>
                <c:ptCount val="19"/>
                <c:pt idx="0">
                  <c:v>2.7339482946959582E-2</c:v>
                </c:pt>
                <c:pt idx="1">
                  <c:v>3.0385969171015902E-2</c:v>
                </c:pt>
                <c:pt idx="2">
                  <c:v>3.0349556985071004E-2</c:v>
                </c:pt>
                <c:pt idx="3">
                  <c:v>2.9518145405995875E-2</c:v>
                </c:pt>
                <c:pt idx="4">
                  <c:v>3.0476999635878139E-2</c:v>
                </c:pt>
                <c:pt idx="5">
                  <c:v>3.1982036654933849E-2</c:v>
                </c:pt>
                <c:pt idx="6">
                  <c:v>2.8868794756645225E-2</c:v>
                </c:pt>
                <c:pt idx="7">
                  <c:v>2.7837116154873165E-2</c:v>
                </c:pt>
                <c:pt idx="8">
                  <c:v>3.1102075494598858E-2</c:v>
                </c:pt>
                <c:pt idx="9">
                  <c:v>3.6654933851195531E-2</c:v>
                </c:pt>
                <c:pt idx="10">
                  <c:v>3.5993445806529918E-2</c:v>
                </c:pt>
                <c:pt idx="11">
                  <c:v>3.590241534166768E-2</c:v>
                </c:pt>
                <c:pt idx="12">
                  <c:v>3.1253792936035925E-2</c:v>
                </c:pt>
                <c:pt idx="13">
                  <c:v>2.8632115548003399E-2</c:v>
                </c:pt>
                <c:pt idx="14">
                  <c:v>2.4025974025974027E-2</c:v>
                </c:pt>
                <c:pt idx="15">
                  <c:v>1.8333535623255251E-2</c:v>
                </c:pt>
                <c:pt idx="16">
                  <c:v>1.2944532103410608E-2</c:v>
                </c:pt>
                <c:pt idx="17">
                  <c:v>9.1333899745114702E-3</c:v>
                </c:pt>
                <c:pt idx="18">
                  <c:v>5.8744993324432579E-3</c:v>
                </c:pt>
              </c:numCache>
            </c:numRef>
          </c:val>
          <c:extLst>
            <c:ext xmlns:c16="http://schemas.microsoft.com/office/drawing/2014/chart" uri="{C3380CC4-5D6E-409C-BE32-E72D297353CC}">
              <c16:uniqueId val="{00000001-DDF1-4D5F-A313-7A207264C626}"/>
            </c:ext>
          </c:extLst>
        </c:ser>
        <c:dLbls>
          <c:showLegendKey val="0"/>
          <c:showVal val="0"/>
          <c:showCatName val="0"/>
          <c:showSerName val="0"/>
          <c:showPercent val="0"/>
          <c:showBubbleSize val="0"/>
        </c:dLbls>
        <c:gapWidth val="0"/>
        <c:overlap val="100"/>
        <c:axId val="1414231280"/>
        <c:axId val="1414235088"/>
      </c:barChart>
      <c:catAx>
        <c:axId val="141423128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5088"/>
        <c:crosses val="autoZero"/>
        <c:auto val="1"/>
        <c:lblAlgn val="ctr"/>
        <c:lblOffset val="100"/>
        <c:tickLblSkip val="1"/>
        <c:noMultiLvlLbl val="0"/>
      </c:catAx>
      <c:valAx>
        <c:axId val="1414235088"/>
        <c:scaling>
          <c:orientation val="minMax"/>
          <c:max val="4.0000000000000008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3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'!$O$51:$O$69</c:f>
              <c:numCache>
                <c:formatCode>0.00%</c:formatCode>
                <c:ptCount val="19"/>
                <c:pt idx="0">
                  <c:v>-5.6698284130874986E-2</c:v>
                </c:pt>
                <c:pt idx="1">
                  <c:v>-5.6485132686773951E-2</c:v>
                </c:pt>
                <c:pt idx="2">
                  <c:v>-5.3980603218586803E-2</c:v>
                </c:pt>
                <c:pt idx="3">
                  <c:v>-4.7745923478631568E-2</c:v>
                </c:pt>
                <c:pt idx="4">
                  <c:v>-4.6999893424277947E-2</c:v>
                </c:pt>
                <c:pt idx="5">
                  <c:v>-4.2257273793029945E-2</c:v>
                </c:pt>
                <c:pt idx="6">
                  <c:v>-3.2292443781306621E-2</c:v>
                </c:pt>
                <c:pt idx="7">
                  <c:v>-2.8029414899285943E-2</c:v>
                </c:pt>
                <c:pt idx="8">
                  <c:v>-2.7389960566982841E-2</c:v>
                </c:pt>
                <c:pt idx="9">
                  <c:v>-2.9521475007993177E-2</c:v>
                </c:pt>
                <c:pt idx="10">
                  <c:v>-2.5418309709048278E-2</c:v>
                </c:pt>
                <c:pt idx="11">
                  <c:v>-2.2007886603431739E-2</c:v>
                </c:pt>
                <c:pt idx="12">
                  <c:v>-1.5879782585527018E-2</c:v>
                </c:pt>
                <c:pt idx="13">
                  <c:v>-1.161675370350634E-2</c:v>
                </c:pt>
                <c:pt idx="14">
                  <c:v>-7.1938612384098901E-3</c:v>
                </c:pt>
                <c:pt idx="15">
                  <c:v>-4.0498774379196419E-3</c:v>
                </c:pt>
                <c:pt idx="16">
                  <c:v>-1.7052115528082702E-3</c:v>
                </c:pt>
                <c:pt idx="17">
                  <c:v>-7.4603005435361824E-4</c:v>
                </c:pt>
                <c:pt idx="18">
                  <c:v>-3.7301502717680912E-4</c:v>
                </c:pt>
              </c:numCache>
            </c:numRef>
          </c:val>
          <c:extLst>
            <c:ext xmlns:c16="http://schemas.microsoft.com/office/drawing/2014/chart" uri="{C3380CC4-5D6E-409C-BE32-E72D297353CC}">
              <c16:uniqueId val="{00000000-34BF-4B32-BA8F-B92407E1C208}"/>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'!$P$51:$P$69</c:f>
              <c:numCache>
                <c:formatCode>0.00%</c:formatCode>
                <c:ptCount val="19"/>
                <c:pt idx="0">
                  <c:v>5.291484599808164E-2</c:v>
                </c:pt>
                <c:pt idx="1">
                  <c:v>5.5952254076521366E-2</c:v>
                </c:pt>
                <c:pt idx="2">
                  <c:v>5.0197165085793458E-2</c:v>
                </c:pt>
                <c:pt idx="3">
                  <c:v>4.5720984759671748E-2</c:v>
                </c:pt>
                <c:pt idx="4">
                  <c:v>4.3376318874560373E-2</c:v>
                </c:pt>
                <c:pt idx="5">
                  <c:v>3.9699456463817541E-2</c:v>
                </c:pt>
                <c:pt idx="6">
                  <c:v>3.1386550143877222E-2</c:v>
                </c:pt>
                <c:pt idx="7">
                  <c:v>2.8349142065437493E-2</c:v>
                </c:pt>
                <c:pt idx="8">
                  <c:v>2.840242992646275E-2</c:v>
                </c:pt>
                <c:pt idx="9">
                  <c:v>2.9628050730043695E-2</c:v>
                </c:pt>
                <c:pt idx="10">
                  <c:v>2.4512416071618887E-2</c:v>
                </c:pt>
                <c:pt idx="11">
                  <c:v>2.0462538633699245E-2</c:v>
                </c:pt>
                <c:pt idx="12">
                  <c:v>1.4547586059895555E-2</c:v>
                </c:pt>
                <c:pt idx="13">
                  <c:v>1.0284557177874879E-2</c:v>
                </c:pt>
                <c:pt idx="14">
                  <c:v>6.4478311840562722E-3</c:v>
                </c:pt>
                <c:pt idx="15">
                  <c:v>4.0498774379196419E-3</c:v>
                </c:pt>
                <c:pt idx="16">
                  <c:v>2.0782265799850794E-3</c:v>
                </c:pt>
                <c:pt idx="17">
                  <c:v>1.2789086646062028E-3</c:v>
                </c:pt>
                <c:pt idx="18">
                  <c:v>5.3287861025258444E-4</c:v>
                </c:pt>
              </c:numCache>
            </c:numRef>
          </c:val>
          <c:extLst>
            <c:ext xmlns:c16="http://schemas.microsoft.com/office/drawing/2014/chart" uri="{C3380CC4-5D6E-409C-BE32-E72D297353CC}">
              <c16:uniqueId val="{00000001-34BF-4B32-BA8F-B92407E1C208}"/>
            </c:ext>
          </c:extLst>
        </c:ser>
        <c:dLbls>
          <c:showLegendKey val="0"/>
          <c:showVal val="0"/>
          <c:showCatName val="0"/>
          <c:showSerName val="0"/>
          <c:showPercent val="0"/>
          <c:showBubbleSize val="0"/>
        </c:dLbls>
        <c:gapWidth val="0"/>
        <c:overlap val="100"/>
        <c:axId val="1414239440"/>
        <c:axId val="1414239984"/>
      </c:barChart>
      <c:catAx>
        <c:axId val="141423944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4239984"/>
        <c:crosses val="autoZero"/>
        <c:auto val="1"/>
        <c:lblAlgn val="ctr"/>
        <c:lblOffset val="100"/>
        <c:tickLblSkip val="1"/>
        <c:noMultiLvlLbl val="0"/>
      </c:catAx>
      <c:valAx>
        <c:axId val="1414239984"/>
        <c:scaling>
          <c:orientation val="minMax"/>
          <c:max val="6.0000000000000012E-2"/>
          <c:min val="-6.0000000000000012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3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'!$T$51:$T$69</c:f>
              <c:numCache>
                <c:formatCode>0.00%</c:formatCode>
                <c:ptCount val="19"/>
                <c:pt idx="0">
                  <c:v>-6.6888571881439207E-2</c:v>
                </c:pt>
                <c:pt idx="1">
                  <c:v>-6.3242986210175933E-2</c:v>
                </c:pt>
                <c:pt idx="2">
                  <c:v>-5.4842288793786657E-2</c:v>
                </c:pt>
                <c:pt idx="3">
                  <c:v>-4.8343636075447775E-2</c:v>
                </c:pt>
                <c:pt idx="4">
                  <c:v>-5.0245680773498176E-2</c:v>
                </c:pt>
                <c:pt idx="5">
                  <c:v>-4.6917102551909971E-2</c:v>
                </c:pt>
                <c:pt idx="6">
                  <c:v>-3.8516405135520682E-2</c:v>
                </c:pt>
                <c:pt idx="7">
                  <c:v>-3.4553812014582345E-2</c:v>
                </c:pt>
                <c:pt idx="8">
                  <c:v>-2.8689174195593595E-2</c:v>
                </c:pt>
                <c:pt idx="9">
                  <c:v>-2.5202092249167855E-2</c:v>
                </c:pt>
                <c:pt idx="10">
                  <c:v>-2.0763987953716912E-2</c:v>
                </c:pt>
                <c:pt idx="11">
                  <c:v>-1.6959898557616104E-2</c:v>
                </c:pt>
                <c:pt idx="12">
                  <c:v>-1.2838801711840228E-2</c:v>
                </c:pt>
                <c:pt idx="13">
                  <c:v>-9.1932160405769538E-3</c:v>
                </c:pt>
                <c:pt idx="14">
                  <c:v>-4.9136154699635443E-3</c:v>
                </c:pt>
                <c:pt idx="15">
                  <c:v>-3.3285782215882074E-3</c:v>
                </c:pt>
                <c:pt idx="16">
                  <c:v>-1.9020446980504042E-3</c:v>
                </c:pt>
                <c:pt idx="17">
                  <c:v>-6.3401489935013475E-4</c:v>
                </c:pt>
                <c:pt idx="18">
                  <c:v>-4.7551117451260106E-4</c:v>
                </c:pt>
              </c:numCache>
            </c:numRef>
          </c:val>
          <c:extLst>
            <c:ext xmlns:c16="http://schemas.microsoft.com/office/drawing/2014/chart" uri="{C3380CC4-5D6E-409C-BE32-E72D297353CC}">
              <c16:uniqueId val="{00000000-EA6A-44A1-BC33-7E0B5D7BCC18}"/>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'!$U$51:$U$69</c:f>
              <c:numCache>
                <c:formatCode>0.00%</c:formatCode>
                <c:ptCount val="19"/>
                <c:pt idx="0">
                  <c:v>5.7378348391187189E-2</c:v>
                </c:pt>
                <c:pt idx="1">
                  <c:v>5.7853859565699793E-2</c:v>
                </c:pt>
                <c:pt idx="2">
                  <c:v>5.1038199397685849E-2</c:v>
                </c:pt>
                <c:pt idx="3">
                  <c:v>4.4222539229671898E-2</c:v>
                </c:pt>
                <c:pt idx="4">
                  <c:v>4.3271516880646697E-2</c:v>
                </c:pt>
                <c:pt idx="5">
                  <c:v>3.9308923759708354E-2</c:v>
                </c:pt>
                <c:pt idx="6">
                  <c:v>3.566333808844508E-2</c:v>
                </c:pt>
                <c:pt idx="7">
                  <c:v>2.9323189094943729E-2</c:v>
                </c:pt>
                <c:pt idx="8">
                  <c:v>2.5519099698842924E-2</c:v>
                </c:pt>
                <c:pt idx="9">
                  <c:v>2.1239499128229512E-2</c:v>
                </c:pt>
                <c:pt idx="10">
                  <c:v>1.9971469329529243E-2</c:v>
                </c:pt>
                <c:pt idx="11">
                  <c:v>1.6642891107941038E-2</c:v>
                </c:pt>
                <c:pt idx="12">
                  <c:v>1.0619749564114756E-2</c:v>
                </c:pt>
                <c:pt idx="13">
                  <c:v>7.7666825170391507E-3</c:v>
                </c:pt>
                <c:pt idx="14">
                  <c:v>5.072119194801078E-3</c:v>
                </c:pt>
                <c:pt idx="15">
                  <c:v>3.4870819464257411E-3</c:v>
                </c:pt>
                <c:pt idx="16">
                  <c:v>1.4265335235378032E-3</c:v>
                </c:pt>
                <c:pt idx="17">
                  <c:v>7.9251862418766843E-4</c:v>
                </c:pt>
                <c:pt idx="18">
                  <c:v>6.3401489935013475E-4</c:v>
                </c:pt>
              </c:numCache>
            </c:numRef>
          </c:val>
          <c:extLst>
            <c:ext xmlns:c16="http://schemas.microsoft.com/office/drawing/2014/chart" uri="{C3380CC4-5D6E-409C-BE32-E72D297353CC}">
              <c16:uniqueId val="{00000001-EA6A-44A1-BC33-7E0B5D7BCC18}"/>
            </c:ext>
          </c:extLst>
        </c:ser>
        <c:dLbls>
          <c:showLegendKey val="0"/>
          <c:showVal val="0"/>
          <c:showCatName val="0"/>
          <c:showSerName val="0"/>
          <c:showPercent val="0"/>
          <c:showBubbleSize val="0"/>
        </c:dLbls>
        <c:gapWidth val="0"/>
        <c:overlap val="100"/>
        <c:axId val="1441200928"/>
        <c:axId val="1441194400"/>
      </c:barChart>
      <c:catAx>
        <c:axId val="144120092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194400"/>
        <c:crosses val="autoZero"/>
        <c:auto val="1"/>
        <c:lblAlgn val="ctr"/>
        <c:lblOffset val="100"/>
        <c:tickLblSkip val="1"/>
        <c:noMultiLvlLbl val="0"/>
      </c:catAx>
      <c:valAx>
        <c:axId val="14411944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20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'!$Y$51:$Y$69</c:f>
              <c:numCache>
                <c:formatCode>0.00%</c:formatCode>
                <c:ptCount val="19"/>
                <c:pt idx="0">
                  <c:v>-4.0046796256299498E-2</c:v>
                </c:pt>
                <c:pt idx="1">
                  <c:v>-3.4062275017998557E-2</c:v>
                </c:pt>
                <c:pt idx="2">
                  <c:v>-3.0282577393808494E-2</c:v>
                </c:pt>
                <c:pt idx="3">
                  <c:v>-3.2217422606191502E-2</c:v>
                </c:pt>
                <c:pt idx="4">
                  <c:v>-5.183585313174946E-2</c:v>
                </c:pt>
                <c:pt idx="5">
                  <c:v>-6.7134629229661624E-2</c:v>
                </c:pt>
                <c:pt idx="6">
                  <c:v>-6.1690064794816417E-2</c:v>
                </c:pt>
                <c:pt idx="7">
                  <c:v>-5.5885529157667389E-2</c:v>
                </c:pt>
                <c:pt idx="8">
                  <c:v>-3.7886969042476605E-2</c:v>
                </c:pt>
                <c:pt idx="9">
                  <c:v>-2.8932685385169188E-2</c:v>
                </c:pt>
                <c:pt idx="10">
                  <c:v>-1.8808495320374371E-2</c:v>
                </c:pt>
                <c:pt idx="11">
                  <c:v>-1.5073794096472283E-2</c:v>
                </c:pt>
                <c:pt idx="12">
                  <c:v>-1.1789056875449963E-2</c:v>
                </c:pt>
                <c:pt idx="13">
                  <c:v>-9.6292296616270704E-3</c:v>
                </c:pt>
                <c:pt idx="14">
                  <c:v>-4.6346292296616269E-3</c:v>
                </c:pt>
                <c:pt idx="15">
                  <c:v>-3.374730021598272E-3</c:v>
                </c:pt>
                <c:pt idx="16">
                  <c:v>-1.7998560115190785E-3</c:v>
                </c:pt>
                <c:pt idx="17">
                  <c:v>-8.0993520518358531E-4</c:v>
                </c:pt>
                <c:pt idx="18">
                  <c:v>-3.5997120230381568E-4</c:v>
                </c:pt>
              </c:numCache>
            </c:numRef>
          </c:val>
          <c:extLst>
            <c:ext xmlns:c16="http://schemas.microsoft.com/office/drawing/2014/chart" uri="{C3380CC4-5D6E-409C-BE32-E72D297353CC}">
              <c16:uniqueId val="{00000000-2BB6-439B-B43F-255DA2E6A582}"/>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'!$Z$51:$Z$69</c:f>
              <c:numCache>
                <c:formatCode>0.00%</c:formatCode>
                <c:ptCount val="19"/>
                <c:pt idx="0">
                  <c:v>3.8111951043916487E-2</c:v>
                </c:pt>
                <c:pt idx="1">
                  <c:v>3.4467242620590352E-2</c:v>
                </c:pt>
                <c:pt idx="2">
                  <c:v>2.7627789776817853E-2</c:v>
                </c:pt>
                <c:pt idx="3">
                  <c:v>2.8482721382289418E-2</c:v>
                </c:pt>
                <c:pt idx="4">
                  <c:v>3.7706983441324692E-2</c:v>
                </c:pt>
                <c:pt idx="5">
                  <c:v>5.7910367170626351E-2</c:v>
                </c:pt>
                <c:pt idx="6">
                  <c:v>6.2005039596832255E-2</c:v>
                </c:pt>
                <c:pt idx="7">
                  <c:v>5.3275737940964719E-2</c:v>
                </c:pt>
                <c:pt idx="8">
                  <c:v>3.8201943844492443E-2</c:v>
                </c:pt>
                <c:pt idx="9">
                  <c:v>3.2127429805615552E-2</c:v>
                </c:pt>
                <c:pt idx="10">
                  <c:v>2.2858171346292297E-2</c:v>
                </c:pt>
                <c:pt idx="11">
                  <c:v>1.9573434125269979E-2</c:v>
                </c:pt>
                <c:pt idx="12">
                  <c:v>1.7953563714902809E-2</c:v>
                </c:pt>
                <c:pt idx="13">
                  <c:v>1.0529157667386609E-2</c:v>
                </c:pt>
                <c:pt idx="14">
                  <c:v>5.4895608351331893E-3</c:v>
                </c:pt>
                <c:pt idx="15">
                  <c:v>3.5097192224622029E-3</c:v>
                </c:pt>
                <c:pt idx="16">
                  <c:v>2.2948164146868251E-3</c:v>
                </c:pt>
                <c:pt idx="17">
                  <c:v>1.0799136069114472E-3</c:v>
                </c:pt>
                <c:pt idx="18">
                  <c:v>4.4996400287976963E-4</c:v>
                </c:pt>
              </c:numCache>
            </c:numRef>
          </c:val>
          <c:extLst>
            <c:ext xmlns:c16="http://schemas.microsoft.com/office/drawing/2014/chart" uri="{C3380CC4-5D6E-409C-BE32-E72D297353CC}">
              <c16:uniqueId val="{00000001-2BB6-439B-B43F-255DA2E6A582}"/>
            </c:ext>
          </c:extLst>
        </c:ser>
        <c:dLbls>
          <c:showLegendKey val="0"/>
          <c:showVal val="0"/>
          <c:showCatName val="0"/>
          <c:showSerName val="0"/>
          <c:showPercent val="0"/>
          <c:showBubbleSize val="0"/>
        </c:dLbls>
        <c:gapWidth val="0"/>
        <c:overlap val="100"/>
        <c:axId val="1441205280"/>
        <c:axId val="1441203648"/>
      </c:barChart>
      <c:catAx>
        <c:axId val="144120528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203648"/>
        <c:crosses val="autoZero"/>
        <c:auto val="1"/>
        <c:lblAlgn val="ctr"/>
        <c:lblOffset val="100"/>
        <c:tickLblSkip val="1"/>
        <c:noMultiLvlLbl val="0"/>
      </c:catAx>
      <c:valAx>
        <c:axId val="1441203648"/>
        <c:scaling>
          <c:orientation val="minMax"/>
          <c:max val="6.0000000000000012E-2"/>
          <c:min val="-8.0000000000000016E-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20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US" sz="1200">
                <a:solidFill>
                  <a:srgbClr val="136B99"/>
                </a:solidFill>
                <a:latin typeface="Arial" panose="020B0604020202020204" pitchFamily="34" charset="0"/>
                <a:cs typeface="Arial" panose="020B0604020202020204" pitchFamily="34" charset="0"/>
              </a:rPr>
              <a:t>Per cent change in ethnic identities (grouped total responses) </a:t>
            </a:r>
            <a:br>
              <a:rPr lang="en-US" sz="1200">
                <a:solidFill>
                  <a:srgbClr val="136B99"/>
                </a:solidFill>
                <a:latin typeface="Arial" panose="020B0604020202020204" pitchFamily="34" charset="0"/>
                <a:cs typeface="Arial" panose="020B0604020202020204" pitchFamily="34" charset="0"/>
              </a:rPr>
            </a:br>
            <a:r>
              <a:rPr lang="en-US" sz="1200">
                <a:solidFill>
                  <a:srgbClr val="136B99"/>
                </a:solidFill>
                <a:latin typeface="Arial" panose="020B0604020202020204" pitchFamily="34" charset="0"/>
                <a:cs typeface="Arial" panose="020B0604020202020204" pitchFamily="34" charset="0"/>
              </a:rPr>
              <a:t>Census 2006-13, 2013-18, Canterbury</a:t>
            </a:r>
          </a:p>
        </c:rich>
      </c:tx>
      <c:overlay val="0"/>
    </c:title>
    <c:autoTitleDeleted val="0"/>
    <c:plotArea>
      <c:layout/>
      <c:barChart>
        <c:barDir val="col"/>
        <c:grouping val="clustered"/>
        <c:varyColors val="0"/>
        <c:ser>
          <c:idx val="1"/>
          <c:order val="0"/>
          <c:tx>
            <c:strRef>
              <c:f>'1. Ethnicity by RC'!$D$52</c:f>
              <c:strCache>
                <c:ptCount val="1"/>
                <c:pt idx="0">
                  <c:v>2006-13</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RC'!$D$67,'1. Ethnicity by RC'!$F$67,'1. Ethnicity by RC'!$H$67,'1. Ethnicity by RC'!$J$67,'1. Ethnicity by RC'!$L$67,'1. Ethnicity by RC'!$N$67)</c:f>
              <c:numCache>
                <c:formatCode>0.00%</c:formatCode>
                <c:ptCount val="6"/>
                <c:pt idx="0">
                  <c:v>0.14096724725916093</c:v>
                </c:pt>
                <c:pt idx="1">
                  <c:v>0.14284545528920886</c:v>
                </c:pt>
                <c:pt idx="2">
                  <c:v>0.16451524306509202</c:v>
                </c:pt>
                <c:pt idx="3">
                  <c:v>0.22881530234471412</c:v>
                </c:pt>
                <c:pt idx="4">
                  <c:v>0.30151650312221229</c:v>
                </c:pt>
              </c:numCache>
            </c:numRef>
          </c:val>
          <c:extLst>
            <c:ext xmlns:c16="http://schemas.microsoft.com/office/drawing/2014/chart" uri="{C3380CC4-5D6E-409C-BE32-E72D297353CC}">
              <c16:uniqueId val="{00000000-FE21-459E-90B6-69E59A12A560}"/>
            </c:ext>
          </c:extLst>
        </c:ser>
        <c:ser>
          <c:idx val="0"/>
          <c:order val="1"/>
          <c:tx>
            <c:strRef>
              <c:f>'1. Ethnicity by RC'!$E$52</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('1. Ethnicity by RC'!$E$67,'1. Ethnicity by RC'!$G$67,'1. Ethnicity by RC'!$I$67,'1. Ethnicity by RC'!$K$67,'1. Ethnicity by RC'!$M$67,'1. Ethnicity by RC'!$O$67)</c:f>
              <c:numCache>
                <c:formatCode>0.00%</c:formatCode>
                <c:ptCount val="6"/>
                <c:pt idx="0">
                  <c:v>0.10183884988298228</c:v>
                </c:pt>
                <c:pt idx="1">
                  <c:v>0.34340325005369032</c:v>
                </c:pt>
                <c:pt idx="2">
                  <c:v>0.48797169811320756</c:v>
                </c:pt>
                <c:pt idx="3">
                  <c:v>0.85990459452673862</c:v>
                </c:pt>
                <c:pt idx="4">
                  <c:v>0.67100753941055513</c:v>
                </c:pt>
              </c:numCache>
            </c:numRef>
          </c:val>
          <c:extLst>
            <c:ext xmlns:c16="http://schemas.microsoft.com/office/drawing/2014/chart" uri="{C3380CC4-5D6E-409C-BE32-E72D297353CC}">
              <c16:uniqueId val="{00000001-FE21-459E-90B6-69E59A12A560}"/>
            </c:ext>
          </c:extLst>
        </c:ser>
        <c:dLbls>
          <c:showLegendKey val="0"/>
          <c:showVal val="0"/>
          <c:showCatName val="0"/>
          <c:showSerName val="0"/>
          <c:showPercent val="0"/>
          <c:showBubbleSize val="0"/>
        </c:dLbls>
        <c:gapWidth val="150"/>
        <c:axId val="1409386016"/>
        <c:axId val="1409372416"/>
      </c:barChart>
      <c:catAx>
        <c:axId val="14093860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2416"/>
        <c:crosses val="autoZero"/>
        <c:auto val="1"/>
        <c:lblAlgn val="ctr"/>
        <c:lblOffset val="100"/>
        <c:noMultiLvlLbl val="0"/>
      </c:catAx>
      <c:valAx>
        <c:axId val="1409372416"/>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6016"/>
        <c:crosses val="autoZero"/>
        <c:crossBetween val="between"/>
      </c:valAx>
    </c:plotArea>
    <c:legend>
      <c:legendPos val="r"/>
      <c:overlay val="0"/>
      <c:spPr>
        <a:ln w="19050">
          <a:solidFill>
            <a:schemeClr val="bg1"/>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'!$AD$51:$AD$69</c:f>
              <c:numCache>
                <c:formatCode>0.00%</c:formatCode>
                <c:ptCount val="19"/>
                <c:pt idx="0">
                  <c:v>-4.6349466776045942E-2</c:v>
                </c:pt>
                <c:pt idx="1">
                  <c:v>-4.0607054963084498E-2</c:v>
                </c:pt>
                <c:pt idx="2">
                  <c:v>-3.1173092698933553E-2</c:v>
                </c:pt>
                <c:pt idx="3">
                  <c:v>-3.2813781788351107E-2</c:v>
                </c:pt>
                <c:pt idx="4">
                  <c:v>-3.9786710418375719E-2</c:v>
                </c:pt>
                <c:pt idx="5">
                  <c:v>-6.6037735849056603E-2</c:v>
                </c:pt>
                <c:pt idx="6">
                  <c:v>-8.1624282198523385E-2</c:v>
                </c:pt>
                <c:pt idx="7">
                  <c:v>-5.8654634946677602E-2</c:v>
                </c:pt>
                <c:pt idx="8">
                  <c:v>-3.8146021328958162E-2</c:v>
                </c:pt>
                <c:pt idx="9">
                  <c:v>-2.7481542247744052E-2</c:v>
                </c:pt>
                <c:pt idx="10">
                  <c:v>-2.0098441345365054E-2</c:v>
                </c:pt>
                <c:pt idx="11">
                  <c:v>-1.435602953240361E-2</c:v>
                </c:pt>
                <c:pt idx="12">
                  <c:v>-8.6136177194421661E-3</c:v>
                </c:pt>
                <c:pt idx="13">
                  <c:v>-9.433962264150943E-3</c:v>
                </c:pt>
                <c:pt idx="14">
                  <c:v>-3.6915504511894994E-3</c:v>
                </c:pt>
                <c:pt idx="15">
                  <c:v>-1.6406890894175555E-3</c:v>
                </c:pt>
                <c:pt idx="16">
                  <c:v>-8.2034454470877774E-4</c:v>
                </c:pt>
                <c:pt idx="17">
                  <c:v>-4.1017227235438887E-4</c:v>
                </c:pt>
                <c:pt idx="18">
                  <c:v>0</c:v>
                </c:pt>
              </c:numCache>
            </c:numRef>
          </c:val>
          <c:extLst>
            <c:ext xmlns:c16="http://schemas.microsoft.com/office/drawing/2014/chart" uri="{C3380CC4-5D6E-409C-BE32-E72D297353CC}">
              <c16:uniqueId val="{00000000-329D-435B-B422-063A20302A05}"/>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'!$AE$51:$AE$69</c:f>
              <c:numCache>
                <c:formatCode>0.00%</c:formatCode>
                <c:ptCount val="19"/>
                <c:pt idx="0">
                  <c:v>4.3068088597210827E-2</c:v>
                </c:pt>
                <c:pt idx="1">
                  <c:v>3.7325676784249383E-2</c:v>
                </c:pt>
                <c:pt idx="2">
                  <c:v>2.8301886792452831E-2</c:v>
                </c:pt>
                <c:pt idx="3">
                  <c:v>2.6251025430680888E-2</c:v>
                </c:pt>
                <c:pt idx="4">
                  <c:v>3.6095159967186222E-2</c:v>
                </c:pt>
                <c:pt idx="5">
                  <c:v>6.4807219031993435E-2</c:v>
                </c:pt>
                <c:pt idx="6">
                  <c:v>7.5881870385561934E-2</c:v>
                </c:pt>
                <c:pt idx="7">
                  <c:v>5.5783429040196883E-2</c:v>
                </c:pt>
                <c:pt idx="8">
                  <c:v>3.5684987694831832E-2</c:v>
                </c:pt>
                <c:pt idx="9">
                  <c:v>2.4200164068908941E-2</c:v>
                </c:pt>
                <c:pt idx="10">
                  <c:v>1.9278096800656275E-2</c:v>
                </c:pt>
                <c:pt idx="11">
                  <c:v>9.433962264150943E-3</c:v>
                </c:pt>
                <c:pt idx="12">
                  <c:v>9.0237899917965554E-3</c:v>
                </c:pt>
                <c:pt idx="13">
                  <c:v>6.1525840853158325E-3</c:v>
                </c:pt>
                <c:pt idx="14">
                  <c:v>3.2813781788351109E-3</c:v>
                </c:pt>
                <c:pt idx="15">
                  <c:v>1.2305168170631665E-3</c:v>
                </c:pt>
                <c:pt idx="16">
                  <c:v>1.2305168170631665E-3</c:v>
                </c:pt>
                <c:pt idx="17">
                  <c:v>4.1017227235438887E-4</c:v>
                </c:pt>
                <c:pt idx="18">
                  <c:v>0</c:v>
                </c:pt>
              </c:numCache>
            </c:numRef>
          </c:val>
          <c:extLst>
            <c:ext xmlns:c16="http://schemas.microsoft.com/office/drawing/2014/chart" uri="{C3380CC4-5D6E-409C-BE32-E72D297353CC}">
              <c16:uniqueId val="{00000001-329D-435B-B422-063A20302A05}"/>
            </c:ext>
          </c:extLst>
        </c:ser>
        <c:dLbls>
          <c:showLegendKey val="0"/>
          <c:showVal val="0"/>
          <c:showCatName val="0"/>
          <c:showSerName val="0"/>
          <c:showPercent val="0"/>
          <c:showBubbleSize val="0"/>
        </c:dLbls>
        <c:gapWidth val="0"/>
        <c:overlap val="100"/>
        <c:axId val="1441202560"/>
        <c:axId val="1441195488"/>
      </c:barChart>
      <c:catAx>
        <c:axId val="144120256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r>
                  <a:rPr lang="en-US">
                    <a:solidFill>
                      <a:srgbClr val="136B99"/>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195488"/>
        <c:crosses val="autoZero"/>
        <c:auto val="1"/>
        <c:lblAlgn val="ctr"/>
        <c:lblOffset val="100"/>
        <c:tickLblSkip val="1"/>
        <c:noMultiLvlLbl val="0"/>
      </c:catAx>
      <c:valAx>
        <c:axId val="14411954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20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Canterbury</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'!$AI$51:$AI$69</c:f>
              <c:numCache>
                <c:formatCode>0.00%</c:formatCode>
                <c:ptCount val="19"/>
                <c:pt idx="0">
                  <c:v>-3.2502708559046585E-2</c:v>
                </c:pt>
                <c:pt idx="1">
                  <c:v>-4.008667388949079E-2</c:v>
                </c:pt>
                <c:pt idx="2">
                  <c:v>-3.4669555796316358E-2</c:v>
                </c:pt>
                <c:pt idx="3">
                  <c:v>-2.3474178403755867E-2</c:v>
                </c:pt>
                <c:pt idx="4">
                  <c:v>-3.3224990971469845E-2</c:v>
                </c:pt>
                <c:pt idx="5">
                  <c:v>-4.1170097508125676E-2</c:v>
                </c:pt>
                <c:pt idx="6">
                  <c:v>-4.0447815095702416E-2</c:v>
                </c:pt>
                <c:pt idx="7">
                  <c:v>-4.008667388949079E-2</c:v>
                </c:pt>
                <c:pt idx="8">
                  <c:v>-4.4420368364030335E-2</c:v>
                </c:pt>
                <c:pt idx="9">
                  <c:v>-5.7421451787648972E-2</c:v>
                </c:pt>
                <c:pt idx="10">
                  <c:v>-5.2365474900686167E-2</c:v>
                </c:pt>
                <c:pt idx="11">
                  <c:v>-5.128205128205128E-2</c:v>
                </c:pt>
                <c:pt idx="12">
                  <c:v>-3.0697002527988442E-2</c:v>
                </c:pt>
                <c:pt idx="13">
                  <c:v>-2.4196460816179127E-2</c:v>
                </c:pt>
                <c:pt idx="14">
                  <c:v>-1.4084507042253521E-2</c:v>
                </c:pt>
                <c:pt idx="15">
                  <c:v>-8.6673889490790895E-3</c:v>
                </c:pt>
                <c:pt idx="16">
                  <c:v>-3.9725532683279165E-3</c:v>
                </c:pt>
                <c:pt idx="17">
                  <c:v>-2.527988443481401E-3</c:v>
                </c:pt>
                <c:pt idx="18">
                  <c:v>-7.2228241242325753E-4</c:v>
                </c:pt>
              </c:numCache>
            </c:numRef>
          </c:val>
          <c:extLst>
            <c:ext xmlns:c16="http://schemas.microsoft.com/office/drawing/2014/chart" uri="{C3380CC4-5D6E-409C-BE32-E72D297353CC}">
              <c16:uniqueId val="{00000000-45AD-4B43-8F73-6F5F7056B021}"/>
            </c:ext>
          </c:extLst>
        </c:ser>
        <c:ser>
          <c:idx val="1"/>
          <c:order val="1"/>
          <c:tx>
            <c:v>% female</c:v>
          </c:tx>
          <c:spPr>
            <a:solidFill>
              <a:schemeClr val="accent2"/>
            </a:solidFill>
            <a:ln>
              <a:noFill/>
            </a:ln>
            <a:effectLst/>
          </c:spPr>
          <c:invertIfNegative val="0"/>
          <c:cat>
            <c:strRef>
              <c:f>'5. Ethnicity by age and sex '!$A$51:$A$69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'!$AJ$51:$AJ$69</c:f>
              <c:numCache>
                <c:formatCode>0.00%</c:formatCode>
                <c:ptCount val="19"/>
                <c:pt idx="0">
                  <c:v>2.8891296496930299E-2</c:v>
                </c:pt>
                <c:pt idx="1">
                  <c:v>3.4308414590104731E-2</c:v>
                </c:pt>
                <c:pt idx="2">
                  <c:v>2.9252437703141929E-2</c:v>
                </c:pt>
                <c:pt idx="3">
                  <c:v>1.7334777898158179E-2</c:v>
                </c:pt>
                <c:pt idx="4">
                  <c:v>1.8779342723004695E-2</c:v>
                </c:pt>
                <c:pt idx="5">
                  <c:v>2.8891296496930299E-2</c:v>
                </c:pt>
                <c:pt idx="6">
                  <c:v>2.5279884434814014E-2</c:v>
                </c:pt>
                <c:pt idx="7">
                  <c:v>2.5279884434814014E-2</c:v>
                </c:pt>
                <c:pt idx="8">
                  <c:v>3.0335861321776816E-2</c:v>
                </c:pt>
                <c:pt idx="9">
                  <c:v>3.8642109064644277E-2</c:v>
                </c:pt>
                <c:pt idx="10">
                  <c:v>3.6475261827374504E-2</c:v>
                </c:pt>
                <c:pt idx="11">
                  <c:v>3.7558685446009391E-2</c:v>
                </c:pt>
                <c:pt idx="12">
                  <c:v>2.4196460816179127E-2</c:v>
                </c:pt>
                <c:pt idx="13">
                  <c:v>2.0223907547851208E-2</c:v>
                </c:pt>
                <c:pt idx="14">
                  <c:v>1.3362224629830263E-2</c:v>
                </c:pt>
                <c:pt idx="15">
                  <c:v>7.5839653304442039E-3</c:v>
                </c:pt>
                <c:pt idx="16">
                  <c:v>3.2502708559046588E-3</c:v>
                </c:pt>
                <c:pt idx="17">
                  <c:v>2.8891296496930301E-3</c:v>
                </c:pt>
                <c:pt idx="18">
                  <c:v>1.8057060310581437E-3</c:v>
                </c:pt>
              </c:numCache>
            </c:numRef>
          </c:val>
          <c:extLst>
            <c:ext xmlns:c16="http://schemas.microsoft.com/office/drawing/2014/chart" uri="{C3380CC4-5D6E-409C-BE32-E72D297353CC}">
              <c16:uniqueId val="{00000001-45AD-4B43-8F73-6F5F7056B021}"/>
            </c:ext>
          </c:extLst>
        </c:ser>
        <c:dLbls>
          <c:showLegendKey val="0"/>
          <c:showVal val="0"/>
          <c:showCatName val="0"/>
          <c:showSerName val="0"/>
          <c:showPercent val="0"/>
          <c:showBubbleSize val="0"/>
        </c:dLbls>
        <c:gapWidth val="0"/>
        <c:overlap val="100"/>
        <c:axId val="1441196032"/>
        <c:axId val="1441198208"/>
      </c:barChart>
      <c:catAx>
        <c:axId val="144119603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r>
                  <a:rPr lang="en-US">
                    <a:solidFill>
                      <a:srgbClr val="136B99"/>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198208"/>
        <c:crosses val="autoZero"/>
        <c:auto val="1"/>
        <c:lblAlgn val="ctr"/>
        <c:lblOffset val="100"/>
        <c:tickLblSkip val="1"/>
        <c:noMultiLvlLbl val="0"/>
      </c:catAx>
      <c:valAx>
        <c:axId val="14411982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196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'!$E$93:$E$111</c:f>
              <c:numCache>
                <c:formatCode>0.00%</c:formatCode>
                <c:ptCount val="19"/>
                <c:pt idx="0">
                  <c:v>-2.9141104294478526E-2</c:v>
                </c:pt>
                <c:pt idx="1">
                  <c:v>-2.5306748466257668E-2</c:v>
                </c:pt>
                <c:pt idx="2">
                  <c:v>-2.8374233128834355E-2</c:v>
                </c:pt>
                <c:pt idx="3">
                  <c:v>-2.3006134969325152E-2</c:v>
                </c:pt>
                <c:pt idx="4">
                  <c:v>-2.6073619631901839E-2</c:v>
                </c:pt>
                <c:pt idx="5">
                  <c:v>-3.2975460122699383E-2</c:v>
                </c:pt>
                <c:pt idx="6">
                  <c:v>-2.99079754601227E-2</c:v>
                </c:pt>
                <c:pt idx="7">
                  <c:v>-2.6073619631901839E-2</c:v>
                </c:pt>
                <c:pt idx="8">
                  <c:v>-3.1441717791411042E-2</c:v>
                </c:pt>
                <c:pt idx="9">
                  <c:v>-3.2208588957055216E-2</c:v>
                </c:pt>
                <c:pt idx="10">
                  <c:v>-2.8374233128834355E-2</c:v>
                </c:pt>
                <c:pt idx="11">
                  <c:v>-4.3711656441717789E-2</c:v>
                </c:pt>
                <c:pt idx="12">
                  <c:v>-4.5245398773006137E-2</c:v>
                </c:pt>
                <c:pt idx="13">
                  <c:v>-3.9877300613496931E-2</c:v>
                </c:pt>
                <c:pt idx="14">
                  <c:v>-3.3742331288343558E-2</c:v>
                </c:pt>
                <c:pt idx="15">
                  <c:v>-1.9171779141104295E-2</c:v>
                </c:pt>
                <c:pt idx="16">
                  <c:v>-8.4355828220858894E-3</c:v>
                </c:pt>
                <c:pt idx="17">
                  <c:v>-6.1349693251533744E-3</c:v>
                </c:pt>
                <c:pt idx="18">
                  <c:v>-1.5337423312883436E-3</c:v>
                </c:pt>
              </c:numCache>
            </c:numRef>
          </c:val>
          <c:extLst>
            <c:ext xmlns:c16="http://schemas.microsoft.com/office/drawing/2014/chart" uri="{C3380CC4-5D6E-409C-BE32-E72D297353CC}">
              <c16:uniqueId val="{00000000-928A-4278-87B4-93455C2D7245}"/>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'!$F$93:$F$111</c:f>
              <c:numCache>
                <c:formatCode>0.00%</c:formatCode>
                <c:ptCount val="19"/>
                <c:pt idx="0">
                  <c:v>2.7607361963190184E-2</c:v>
                </c:pt>
                <c:pt idx="1">
                  <c:v>2.99079754601227E-2</c:v>
                </c:pt>
                <c:pt idx="2">
                  <c:v>2.0705521472392636E-2</c:v>
                </c:pt>
                <c:pt idx="3">
                  <c:v>1.9938650306748466E-2</c:v>
                </c:pt>
                <c:pt idx="4">
                  <c:v>2.3773006134969327E-2</c:v>
                </c:pt>
                <c:pt idx="5">
                  <c:v>2.9141104294478526E-2</c:v>
                </c:pt>
                <c:pt idx="6">
                  <c:v>2.8374233128834355E-2</c:v>
                </c:pt>
                <c:pt idx="7">
                  <c:v>2.6840490797546013E-2</c:v>
                </c:pt>
                <c:pt idx="8">
                  <c:v>2.6073619631901839E-2</c:v>
                </c:pt>
                <c:pt idx="9">
                  <c:v>3.2975460122699383E-2</c:v>
                </c:pt>
                <c:pt idx="10">
                  <c:v>3.834355828220859E-2</c:v>
                </c:pt>
                <c:pt idx="11">
                  <c:v>3.9877300613496931E-2</c:v>
                </c:pt>
                <c:pt idx="12">
                  <c:v>4.2944785276073622E-2</c:v>
                </c:pt>
                <c:pt idx="13">
                  <c:v>3.4509202453987732E-2</c:v>
                </c:pt>
                <c:pt idx="14">
                  <c:v>2.8374233128834355E-2</c:v>
                </c:pt>
                <c:pt idx="15">
                  <c:v>1.763803680981595E-2</c:v>
                </c:pt>
                <c:pt idx="16">
                  <c:v>1.2269938650306749E-2</c:v>
                </c:pt>
                <c:pt idx="17">
                  <c:v>6.1349693251533744E-3</c:v>
                </c:pt>
                <c:pt idx="18">
                  <c:v>4.601226993865031E-3</c:v>
                </c:pt>
              </c:numCache>
            </c:numRef>
          </c:val>
          <c:extLst>
            <c:ext xmlns:c16="http://schemas.microsoft.com/office/drawing/2014/chart" uri="{C3380CC4-5D6E-409C-BE32-E72D297353CC}">
              <c16:uniqueId val="{00000001-928A-4278-87B4-93455C2D7245}"/>
            </c:ext>
          </c:extLst>
        </c:ser>
        <c:dLbls>
          <c:showLegendKey val="0"/>
          <c:showVal val="0"/>
          <c:showCatName val="0"/>
          <c:showSerName val="0"/>
          <c:showPercent val="0"/>
          <c:showBubbleSize val="0"/>
        </c:dLbls>
        <c:gapWidth val="0"/>
        <c:overlap val="100"/>
        <c:axId val="1441196576"/>
        <c:axId val="1441199840"/>
      </c:barChart>
      <c:catAx>
        <c:axId val="14411965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199840"/>
        <c:crosses val="autoZero"/>
        <c:auto val="1"/>
        <c:lblAlgn val="ctr"/>
        <c:lblOffset val="100"/>
        <c:tickLblSkip val="1"/>
        <c:noMultiLvlLbl val="0"/>
      </c:catAx>
      <c:valAx>
        <c:axId val="14411998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19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'!$J$93:$J$111</c:f>
              <c:numCache>
                <c:formatCode>0.00%</c:formatCode>
                <c:ptCount val="19"/>
                <c:pt idx="0">
                  <c:v>-2.8520499108734401E-2</c:v>
                </c:pt>
                <c:pt idx="1">
                  <c:v>-2.4955436720142603E-2</c:v>
                </c:pt>
                <c:pt idx="2">
                  <c:v>-2.6737967914438502E-2</c:v>
                </c:pt>
                <c:pt idx="3">
                  <c:v>-2.2281639928698752E-2</c:v>
                </c:pt>
                <c:pt idx="4">
                  <c:v>-2.4064171122994651E-2</c:v>
                </c:pt>
                <c:pt idx="5">
                  <c:v>-2.9411764705882353E-2</c:v>
                </c:pt>
                <c:pt idx="6">
                  <c:v>-2.6737967914438502E-2</c:v>
                </c:pt>
                <c:pt idx="7">
                  <c:v>-2.4064171122994651E-2</c:v>
                </c:pt>
                <c:pt idx="8">
                  <c:v>-3.2085561497326207E-2</c:v>
                </c:pt>
                <c:pt idx="9">
                  <c:v>-3.2085561497326207E-2</c:v>
                </c:pt>
                <c:pt idx="10">
                  <c:v>-2.8520499108734401E-2</c:v>
                </c:pt>
                <c:pt idx="11">
                  <c:v>-4.3672014260249553E-2</c:v>
                </c:pt>
                <c:pt idx="12">
                  <c:v>-4.9019607843137254E-2</c:v>
                </c:pt>
                <c:pt idx="13">
                  <c:v>-4.4563279857397504E-2</c:v>
                </c:pt>
                <c:pt idx="14">
                  <c:v>-3.5650623885918005E-2</c:v>
                </c:pt>
                <c:pt idx="15">
                  <c:v>-2.1390374331550801E-2</c:v>
                </c:pt>
                <c:pt idx="16">
                  <c:v>-9.8039215686274508E-3</c:v>
                </c:pt>
                <c:pt idx="17">
                  <c:v>-6.2388591800356507E-3</c:v>
                </c:pt>
                <c:pt idx="18">
                  <c:v>-1.7825311942959001E-3</c:v>
                </c:pt>
              </c:numCache>
            </c:numRef>
          </c:val>
          <c:extLst>
            <c:ext xmlns:c16="http://schemas.microsoft.com/office/drawing/2014/chart" uri="{C3380CC4-5D6E-409C-BE32-E72D297353CC}">
              <c16:uniqueId val="{00000000-FC81-4004-BD5E-81B47E049518}"/>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'!$K$93:$K$111</c:f>
              <c:numCache>
                <c:formatCode>0.00%</c:formatCode>
                <c:ptCount val="19"/>
                <c:pt idx="0">
                  <c:v>2.8520499108734401E-2</c:v>
                </c:pt>
                <c:pt idx="1">
                  <c:v>3.0303030303030304E-2</c:v>
                </c:pt>
                <c:pt idx="2">
                  <c:v>1.871657754010695E-2</c:v>
                </c:pt>
                <c:pt idx="3">
                  <c:v>1.871657754010695E-2</c:v>
                </c:pt>
                <c:pt idx="4">
                  <c:v>2.3172905525846704E-2</c:v>
                </c:pt>
                <c:pt idx="5">
                  <c:v>2.5846702317290554E-2</c:v>
                </c:pt>
                <c:pt idx="6">
                  <c:v>2.7629233511586453E-2</c:v>
                </c:pt>
                <c:pt idx="7">
                  <c:v>2.4955436720142603E-2</c:v>
                </c:pt>
                <c:pt idx="8">
                  <c:v>2.4955436720142603E-2</c:v>
                </c:pt>
                <c:pt idx="9">
                  <c:v>3.2976827094474151E-2</c:v>
                </c:pt>
                <c:pt idx="10">
                  <c:v>3.5650623885918005E-2</c:v>
                </c:pt>
                <c:pt idx="11">
                  <c:v>4.0106951871657755E-2</c:v>
                </c:pt>
                <c:pt idx="12">
                  <c:v>4.4563279857397504E-2</c:v>
                </c:pt>
                <c:pt idx="13">
                  <c:v>3.8324420677361852E-2</c:v>
                </c:pt>
                <c:pt idx="14">
                  <c:v>3.1194295900178252E-2</c:v>
                </c:pt>
                <c:pt idx="15">
                  <c:v>2.0499108734402853E-2</c:v>
                </c:pt>
                <c:pt idx="16">
                  <c:v>1.2477718360071301E-2</c:v>
                </c:pt>
                <c:pt idx="17">
                  <c:v>7.1301247771836003E-3</c:v>
                </c:pt>
                <c:pt idx="18">
                  <c:v>5.3475935828877002E-3</c:v>
                </c:pt>
              </c:numCache>
            </c:numRef>
          </c:val>
          <c:extLst>
            <c:ext xmlns:c16="http://schemas.microsoft.com/office/drawing/2014/chart" uri="{C3380CC4-5D6E-409C-BE32-E72D297353CC}">
              <c16:uniqueId val="{00000001-FC81-4004-BD5E-81B47E049518}"/>
            </c:ext>
          </c:extLst>
        </c:ser>
        <c:dLbls>
          <c:showLegendKey val="0"/>
          <c:showVal val="0"/>
          <c:showCatName val="0"/>
          <c:showSerName val="0"/>
          <c:showPercent val="0"/>
          <c:showBubbleSize val="0"/>
        </c:dLbls>
        <c:gapWidth val="0"/>
        <c:overlap val="100"/>
        <c:axId val="1441204192"/>
        <c:axId val="1441201472"/>
      </c:barChart>
      <c:catAx>
        <c:axId val="144120419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201472"/>
        <c:crosses val="autoZero"/>
        <c:auto val="1"/>
        <c:lblAlgn val="ctr"/>
        <c:lblOffset val="100"/>
        <c:tickLblSkip val="1"/>
        <c:noMultiLvlLbl val="0"/>
      </c:catAx>
      <c:valAx>
        <c:axId val="1441201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204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'!$O$93:$O$111</c:f>
              <c:numCache>
                <c:formatCode>0.00%</c:formatCode>
                <c:ptCount val="19"/>
                <c:pt idx="0">
                  <c:v>-6.6666666666666666E-2</c:v>
                </c:pt>
                <c:pt idx="1">
                  <c:v>-5.4166666666666669E-2</c:v>
                </c:pt>
                <c:pt idx="2">
                  <c:v>-5.8333333333333334E-2</c:v>
                </c:pt>
                <c:pt idx="3">
                  <c:v>-3.3333333333333333E-2</c:v>
                </c:pt>
                <c:pt idx="4">
                  <c:v>-3.3333333333333333E-2</c:v>
                </c:pt>
                <c:pt idx="5">
                  <c:v>-2.9166666666666667E-2</c:v>
                </c:pt>
                <c:pt idx="6">
                  <c:v>-2.9166666666666667E-2</c:v>
                </c:pt>
                <c:pt idx="7">
                  <c:v>-2.9166666666666667E-2</c:v>
                </c:pt>
                <c:pt idx="8">
                  <c:v>-1.6666666666666666E-2</c:v>
                </c:pt>
                <c:pt idx="9">
                  <c:v>-3.3333333333333333E-2</c:v>
                </c:pt>
                <c:pt idx="10">
                  <c:v>-2.5000000000000001E-2</c:v>
                </c:pt>
                <c:pt idx="11">
                  <c:v>-3.7499999999999999E-2</c:v>
                </c:pt>
                <c:pt idx="12">
                  <c:v>-2.5000000000000001E-2</c:v>
                </c:pt>
                <c:pt idx="13">
                  <c:v>-1.2500000000000001E-2</c:v>
                </c:pt>
                <c:pt idx="14">
                  <c:v>-2.0833333333333332E-2</c:v>
                </c:pt>
                <c:pt idx="15">
                  <c:v>-1.2500000000000001E-2</c:v>
                </c:pt>
                <c:pt idx="16">
                  <c:v>-4.1666666666666666E-3</c:v>
                </c:pt>
                <c:pt idx="17">
                  <c:v>0</c:v>
                </c:pt>
                <c:pt idx="18">
                  <c:v>0</c:v>
                </c:pt>
              </c:numCache>
            </c:numRef>
          </c:val>
          <c:extLst>
            <c:ext xmlns:c16="http://schemas.microsoft.com/office/drawing/2014/chart" uri="{C3380CC4-5D6E-409C-BE32-E72D297353CC}">
              <c16:uniqueId val="{00000000-0185-4D99-8ACB-0CB173FAFCF5}"/>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'!$P$93:$P$111</c:f>
              <c:numCache>
                <c:formatCode>0.00%</c:formatCode>
                <c:ptCount val="19"/>
                <c:pt idx="0">
                  <c:v>0.05</c:v>
                </c:pt>
                <c:pt idx="1">
                  <c:v>4.583333333333333E-2</c:v>
                </c:pt>
                <c:pt idx="2">
                  <c:v>4.583333333333333E-2</c:v>
                </c:pt>
                <c:pt idx="3">
                  <c:v>4.1666666666666664E-2</c:v>
                </c:pt>
                <c:pt idx="4">
                  <c:v>3.3333333333333333E-2</c:v>
                </c:pt>
                <c:pt idx="5">
                  <c:v>2.9166666666666667E-2</c:v>
                </c:pt>
                <c:pt idx="6">
                  <c:v>2.0833333333333332E-2</c:v>
                </c:pt>
                <c:pt idx="7">
                  <c:v>3.3333333333333333E-2</c:v>
                </c:pt>
                <c:pt idx="8">
                  <c:v>2.9166666666666667E-2</c:v>
                </c:pt>
                <c:pt idx="9">
                  <c:v>4.583333333333333E-2</c:v>
                </c:pt>
                <c:pt idx="10">
                  <c:v>3.7499999999999999E-2</c:v>
                </c:pt>
                <c:pt idx="11">
                  <c:v>2.5000000000000001E-2</c:v>
                </c:pt>
                <c:pt idx="12">
                  <c:v>2.5000000000000001E-2</c:v>
                </c:pt>
                <c:pt idx="13">
                  <c:v>8.3333333333333332E-3</c:v>
                </c:pt>
                <c:pt idx="14">
                  <c:v>1.2500000000000001E-2</c:v>
                </c:pt>
                <c:pt idx="15">
                  <c:v>0</c:v>
                </c:pt>
                <c:pt idx="16">
                  <c:v>8.3333333333333332E-3</c:v>
                </c:pt>
                <c:pt idx="17">
                  <c:v>4.1666666666666666E-3</c:v>
                </c:pt>
                <c:pt idx="18">
                  <c:v>0</c:v>
                </c:pt>
              </c:numCache>
            </c:numRef>
          </c:val>
          <c:extLst>
            <c:ext xmlns:c16="http://schemas.microsoft.com/office/drawing/2014/chart" uri="{C3380CC4-5D6E-409C-BE32-E72D297353CC}">
              <c16:uniqueId val="{00000001-0185-4D99-8ACB-0CB173FAFCF5}"/>
            </c:ext>
          </c:extLst>
        </c:ser>
        <c:dLbls>
          <c:showLegendKey val="0"/>
          <c:showVal val="0"/>
          <c:showCatName val="0"/>
          <c:showSerName val="0"/>
          <c:showPercent val="0"/>
          <c:showBubbleSize val="0"/>
        </c:dLbls>
        <c:gapWidth val="0"/>
        <c:overlap val="100"/>
        <c:axId val="1441197120"/>
        <c:axId val="1441204736"/>
      </c:barChart>
      <c:catAx>
        <c:axId val="144119712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204736"/>
        <c:crosses val="autoZero"/>
        <c:auto val="1"/>
        <c:lblAlgn val="ctr"/>
        <c:lblOffset val="100"/>
        <c:tickLblSkip val="1"/>
        <c:noMultiLvlLbl val="0"/>
      </c:catAx>
      <c:valAx>
        <c:axId val="14412047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19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Kaikōura</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'!$T$93:$T$111</c:f>
              <c:numCache>
                <c:formatCode>0.00%</c:formatCode>
                <c:ptCount val="19"/>
                <c:pt idx="0">
                  <c:v>0</c:v>
                </c:pt>
                <c:pt idx="1">
                  <c:v>0</c:v>
                </c:pt>
                <c:pt idx="2">
                  <c:v>-0.1</c:v>
                </c:pt>
                <c:pt idx="3">
                  <c:v>-0.1</c:v>
                </c:pt>
                <c:pt idx="4">
                  <c:v>-0.1</c:v>
                </c:pt>
                <c:pt idx="5">
                  <c:v>0</c:v>
                </c:pt>
                <c:pt idx="6">
                  <c:v>0</c:v>
                </c:pt>
                <c:pt idx="7">
                  <c:v>0</c:v>
                </c:pt>
                <c:pt idx="8">
                  <c:v>0</c:v>
                </c:pt>
                <c:pt idx="9">
                  <c:v>-0.1</c:v>
                </c:pt>
                <c:pt idx="10">
                  <c:v>-0.1</c:v>
                </c:pt>
                <c:pt idx="11">
                  <c:v>-0.1</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9316-45AF-A3F0-1D74D5A0B9FD}"/>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'!$U$93:$U$111</c:f>
              <c:numCache>
                <c:formatCode>0.00%</c:formatCode>
                <c:ptCount val="19"/>
                <c:pt idx="0">
                  <c:v>0</c:v>
                </c:pt>
                <c:pt idx="1">
                  <c:v>0.1</c:v>
                </c:pt>
                <c:pt idx="2">
                  <c:v>0.1</c:v>
                </c:pt>
                <c:pt idx="3">
                  <c:v>0.1</c:v>
                </c:pt>
                <c:pt idx="4">
                  <c:v>0</c:v>
                </c:pt>
                <c:pt idx="5">
                  <c:v>0</c:v>
                </c:pt>
                <c:pt idx="6">
                  <c:v>0</c:v>
                </c:pt>
                <c:pt idx="7">
                  <c:v>0</c:v>
                </c:pt>
                <c:pt idx="8">
                  <c:v>0</c:v>
                </c:pt>
                <c:pt idx="9">
                  <c:v>0.1</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9316-45AF-A3F0-1D74D5A0B9FD}"/>
            </c:ext>
          </c:extLst>
        </c:ser>
        <c:dLbls>
          <c:showLegendKey val="0"/>
          <c:showVal val="0"/>
          <c:showCatName val="0"/>
          <c:showSerName val="0"/>
          <c:showPercent val="0"/>
          <c:showBubbleSize val="0"/>
        </c:dLbls>
        <c:gapWidth val="0"/>
        <c:overlap val="100"/>
        <c:axId val="1441209088"/>
        <c:axId val="1441411936"/>
      </c:barChart>
      <c:catAx>
        <c:axId val="144120908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1936"/>
        <c:crosses val="autoZero"/>
        <c:auto val="1"/>
        <c:lblAlgn val="ctr"/>
        <c:lblOffset val="100"/>
        <c:tickLblSkip val="1"/>
        <c:noMultiLvlLbl val="0"/>
      </c:catAx>
      <c:valAx>
        <c:axId val="144141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209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'!$Y$93:$Y$111</c:f>
              <c:numCache>
                <c:formatCode>0.00%</c:formatCode>
                <c:ptCount val="19"/>
                <c:pt idx="0">
                  <c:v>-3.7735849056603772E-2</c:v>
                </c:pt>
                <c:pt idx="1">
                  <c:v>-3.7735849056603772E-2</c:v>
                </c:pt>
                <c:pt idx="2">
                  <c:v>-3.7735849056603772E-2</c:v>
                </c:pt>
                <c:pt idx="3">
                  <c:v>-1.8867924528301886E-2</c:v>
                </c:pt>
                <c:pt idx="4">
                  <c:v>-5.6603773584905662E-2</c:v>
                </c:pt>
                <c:pt idx="5">
                  <c:v>-9.4339622641509441E-2</c:v>
                </c:pt>
                <c:pt idx="6">
                  <c:v>-9.4339622641509441E-2</c:v>
                </c:pt>
                <c:pt idx="7">
                  <c:v>-3.7735849056603772E-2</c:v>
                </c:pt>
                <c:pt idx="8">
                  <c:v>-5.6603773584905662E-2</c:v>
                </c:pt>
                <c:pt idx="9">
                  <c:v>-1.8867924528301886E-2</c:v>
                </c:pt>
                <c:pt idx="10">
                  <c:v>0</c:v>
                </c:pt>
                <c:pt idx="11">
                  <c:v>-1.8867924528301886E-2</c:v>
                </c:pt>
                <c:pt idx="12">
                  <c:v>0</c:v>
                </c:pt>
                <c:pt idx="13">
                  <c:v>-1.8867924528301886E-2</c:v>
                </c:pt>
                <c:pt idx="14">
                  <c:v>0</c:v>
                </c:pt>
                <c:pt idx="15">
                  <c:v>0</c:v>
                </c:pt>
                <c:pt idx="16">
                  <c:v>0</c:v>
                </c:pt>
                <c:pt idx="17">
                  <c:v>0</c:v>
                </c:pt>
                <c:pt idx="18">
                  <c:v>0</c:v>
                </c:pt>
              </c:numCache>
            </c:numRef>
          </c:val>
          <c:extLst>
            <c:ext xmlns:c16="http://schemas.microsoft.com/office/drawing/2014/chart" uri="{C3380CC4-5D6E-409C-BE32-E72D297353CC}">
              <c16:uniqueId val="{00000000-1788-4235-B02A-EA9A8D1F6495}"/>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'!$Z$93:$Z$111</c:f>
              <c:numCache>
                <c:formatCode>0.00%</c:formatCode>
                <c:ptCount val="19"/>
                <c:pt idx="0">
                  <c:v>7.5471698113207544E-2</c:v>
                </c:pt>
                <c:pt idx="1">
                  <c:v>3.7735849056603772E-2</c:v>
                </c:pt>
                <c:pt idx="2">
                  <c:v>1.8867924528301886E-2</c:v>
                </c:pt>
                <c:pt idx="3">
                  <c:v>0</c:v>
                </c:pt>
                <c:pt idx="4">
                  <c:v>0</c:v>
                </c:pt>
                <c:pt idx="5">
                  <c:v>7.5471698113207544E-2</c:v>
                </c:pt>
                <c:pt idx="6">
                  <c:v>9.4339622641509441E-2</c:v>
                </c:pt>
                <c:pt idx="7">
                  <c:v>5.6603773584905662E-2</c:v>
                </c:pt>
                <c:pt idx="8">
                  <c:v>1.8867924528301886E-2</c:v>
                </c:pt>
                <c:pt idx="9">
                  <c:v>3.7735849056603772E-2</c:v>
                </c:pt>
                <c:pt idx="10">
                  <c:v>3.7735849056603772E-2</c:v>
                </c:pt>
                <c:pt idx="11">
                  <c:v>1.8867924528301886E-2</c:v>
                </c:pt>
                <c:pt idx="12">
                  <c:v>3.7735849056603772E-2</c:v>
                </c:pt>
                <c:pt idx="13">
                  <c:v>1.8867924528301886E-2</c:v>
                </c:pt>
                <c:pt idx="14">
                  <c:v>0</c:v>
                </c:pt>
                <c:pt idx="15">
                  <c:v>1.8867924528301886E-2</c:v>
                </c:pt>
                <c:pt idx="16">
                  <c:v>0</c:v>
                </c:pt>
                <c:pt idx="17">
                  <c:v>0</c:v>
                </c:pt>
                <c:pt idx="18">
                  <c:v>0</c:v>
                </c:pt>
              </c:numCache>
            </c:numRef>
          </c:val>
          <c:extLst>
            <c:ext xmlns:c16="http://schemas.microsoft.com/office/drawing/2014/chart" uri="{C3380CC4-5D6E-409C-BE32-E72D297353CC}">
              <c16:uniqueId val="{00000001-1788-4235-B02A-EA9A8D1F6495}"/>
            </c:ext>
          </c:extLst>
        </c:ser>
        <c:dLbls>
          <c:showLegendKey val="0"/>
          <c:showVal val="0"/>
          <c:showCatName val="0"/>
          <c:showSerName val="0"/>
          <c:showPercent val="0"/>
          <c:showBubbleSize val="0"/>
        </c:dLbls>
        <c:gapWidth val="0"/>
        <c:overlap val="100"/>
        <c:axId val="1441403232"/>
        <c:axId val="1441413568"/>
      </c:barChart>
      <c:catAx>
        <c:axId val="144140323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3568"/>
        <c:crosses val="autoZero"/>
        <c:auto val="1"/>
        <c:lblAlgn val="ctr"/>
        <c:lblOffset val="100"/>
        <c:tickLblSkip val="1"/>
        <c:noMultiLvlLbl val="0"/>
      </c:catAx>
      <c:valAx>
        <c:axId val="14414135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03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'!$AD$93:$AD$111</c:f>
              <c:numCache>
                <c:formatCode>0.00%</c:formatCode>
                <c:ptCount val="19"/>
                <c:pt idx="0">
                  <c:v>-7.6923076923076927E-2</c:v>
                </c:pt>
                <c:pt idx="1">
                  <c:v>0</c:v>
                </c:pt>
                <c:pt idx="2">
                  <c:v>0</c:v>
                </c:pt>
                <c:pt idx="3">
                  <c:v>0</c:v>
                </c:pt>
                <c:pt idx="4">
                  <c:v>0</c:v>
                </c:pt>
                <c:pt idx="5">
                  <c:v>-7.6923076923076927E-2</c:v>
                </c:pt>
                <c:pt idx="6">
                  <c:v>-0.15384615384615385</c:v>
                </c:pt>
                <c:pt idx="7">
                  <c:v>-7.6923076923076927E-2</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D47F-4CEC-94E5-A82E78408C50}"/>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'!$AE$93:$AE$111</c:f>
              <c:numCache>
                <c:formatCode>0.00%</c:formatCode>
                <c:ptCount val="19"/>
                <c:pt idx="0">
                  <c:v>7.6923076923076927E-2</c:v>
                </c:pt>
                <c:pt idx="1">
                  <c:v>0</c:v>
                </c:pt>
                <c:pt idx="2">
                  <c:v>0</c:v>
                </c:pt>
                <c:pt idx="3">
                  <c:v>0</c:v>
                </c:pt>
                <c:pt idx="4">
                  <c:v>0</c:v>
                </c:pt>
                <c:pt idx="5">
                  <c:v>0.23076923076923078</c:v>
                </c:pt>
                <c:pt idx="6">
                  <c:v>0.15384615384615385</c:v>
                </c:pt>
                <c:pt idx="7">
                  <c:v>7.6923076923076927E-2</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D47F-4CEC-94E5-A82E78408C50}"/>
            </c:ext>
          </c:extLst>
        </c:ser>
        <c:dLbls>
          <c:showLegendKey val="0"/>
          <c:showVal val="0"/>
          <c:showCatName val="0"/>
          <c:showSerName val="0"/>
          <c:showPercent val="0"/>
          <c:showBubbleSize val="0"/>
        </c:dLbls>
        <c:gapWidth val="0"/>
        <c:overlap val="100"/>
        <c:axId val="1441409760"/>
        <c:axId val="1441410848"/>
      </c:barChart>
      <c:catAx>
        <c:axId val="144140976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0848"/>
        <c:crosses val="autoZero"/>
        <c:auto val="1"/>
        <c:lblAlgn val="ctr"/>
        <c:lblOffset val="100"/>
        <c:tickLblSkip val="1"/>
        <c:noMultiLvlLbl val="0"/>
      </c:catAx>
      <c:valAx>
        <c:axId val="14414108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0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Kaikōura</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'!$AI$93:$AI$111</c:f>
              <c:numCache>
                <c:formatCode>0.00%</c:formatCode>
                <c:ptCount val="19"/>
                <c:pt idx="0">
                  <c:v>0</c:v>
                </c:pt>
                <c:pt idx="1">
                  <c:v>-4.7619047619047616E-2</c:v>
                </c:pt>
                <c:pt idx="2">
                  <c:v>0</c:v>
                </c:pt>
                <c:pt idx="3">
                  <c:v>0</c:v>
                </c:pt>
                <c:pt idx="4">
                  <c:v>0</c:v>
                </c:pt>
                <c:pt idx="5">
                  <c:v>-4.7619047619047616E-2</c:v>
                </c:pt>
                <c:pt idx="6">
                  <c:v>0</c:v>
                </c:pt>
                <c:pt idx="7">
                  <c:v>-4.7619047619047616E-2</c:v>
                </c:pt>
                <c:pt idx="8">
                  <c:v>-4.7619047619047616E-2</c:v>
                </c:pt>
                <c:pt idx="9">
                  <c:v>-4.7619047619047616E-2</c:v>
                </c:pt>
                <c:pt idx="10">
                  <c:v>0</c:v>
                </c:pt>
                <c:pt idx="11">
                  <c:v>-0.14285714285714285</c:v>
                </c:pt>
                <c:pt idx="12">
                  <c:v>-4.7619047619047616E-2</c:v>
                </c:pt>
                <c:pt idx="13">
                  <c:v>-4.7619047619047616E-2</c:v>
                </c:pt>
                <c:pt idx="14">
                  <c:v>0</c:v>
                </c:pt>
                <c:pt idx="15">
                  <c:v>0</c:v>
                </c:pt>
                <c:pt idx="16">
                  <c:v>0</c:v>
                </c:pt>
                <c:pt idx="17">
                  <c:v>0</c:v>
                </c:pt>
                <c:pt idx="18">
                  <c:v>0</c:v>
                </c:pt>
              </c:numCache>
            </c:numRef>
          </c:val>
          <c:extLst>
            <c:ext xmlns:c16="http://schemas.microsoft.com/office/drawing/2014/chart" uri="{C3380CC4-5D6E-409C-BE32-E72D297353CC}">
              <c16:uniqueId val="{00000000-3A70-4581-9807-F0B4D7B77743}"/>
            </c:ext>
          </c:extLst>
        </c:ser>
        <c:ser>
          <c:idx val="1"/>
          <c:order val="1"/>
          <c:tx>
            <c:v>% female</c:v>
          </c:tx>
          <c:spPr>
            <a:solidFill>
              <a:schemeClr val="accent2"/>
            </a:solidFill>
            <a:ln>
              <a:noFill/>
            </a:ln>
            <a:effectLst/>
          </c:spPr>
          <c:invertIfNegative val="0"/>
          <c:cat>
            <c:strRef>
              <c:f>'5. Ethnicity by age and sex '!$A$93:$A$111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'!$AJ$93:$AJ$111</c:f>
              <c:numCache>
                <c:formatCode>0.00%</c:formatCode>
                <c:ptCount val="19"/>
                <c:pt idx="0">
                  <c:v>0</c:v>
                </c:pt>
                <c:pt idx="1">
                  <c:v>4.7619047619047616E-2</c:v>
                </c:pt>
                <c:pt idx="2">
                  <c:v>4.7619047619047616E-2</c:v>
                </c:pt>
                <c:pt idx="3">
                  <c:v>0</c:v>
                </c:pt>
                <c:pt idx="4">
                  <c:v>0</c:v>
                </c:pt>
                <c:pt idx="5">
                  <c:v>0</c:v>
                </c:pt>
                <c:pt idx="6">
                  <c:v>0</c:v>
                </c:pt>
                <c:pt idx="7">
                  <c:v>0</c:v>
                </c:pt>
                <c:pt idx="8">
                  <c:v>4.7619047619047616E-2</c:v>
                </c:pt>
                <c:pt idx="9">
                  <c:v>0</c:v>
                </c:pt>
                <c:pt idx="10">
                  <c:v>9.5238095238095233E-2</c:v>
                </c:pt>
                <c:pt idx="11">
                  <c:v>0.14285714285714285</c:v>
                </c:pt>
                <c:pt idx="12">
                  <c:v>0</c:v>
                </c:pt>
                <c:pt idx="13">
                  <c:v>0</c:v>
                </c:pt>
                <c:pt idx="14">
                  <c:v>4.7619047619047616E-2</c:v>
                </c:pt>
                <c:pt idx="15">
                  <c:v>0</c:v>
                </c:pt>
                <c:pt idx="16">
                  <c:v>0</c:v>
                </c:pt>
                <c:pt idx="17">
                  <c:v>0</c:v>
                </c:pt>
                <c:pt idx="18">
                  <c:v>0</c:v>
                </c:pt>
              </c:numCache>
            </c:numRef>
          </c:val>
          <c:extLst>
            <c:ext xmlns:c16="http://schemas.microsoft.com/office/drawing/2014/chart" uri="{C3380CC4-5D6E-409C-BE32-E72D297353CC}">
              <c16:uniqueId val="{00000001-3A70-4581-9807-F0B4D7B77743}"/>
            </c:ext>
          </c:extLst>
        </c:ser>
        <c:dLbls>
          <c:showLegendKey val="0"/>
          <c:showVal val="0"/>
          <c:showCatName val="0"/>
          <c:showSerName val="0"/>
          <c:showPercent val="0"/>
          <c:showBubbleSize val="0"/>
        </c:dLbls>
        <c:gapWidth val="0"/>
        <c:overlap val="100"/>
        <c:axId val="1441412480"/>
        <c:axId val="1441414112"/>
      </c:barChart>
      <c:catAx>
        <c:axId val="144141248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4112"/>
        <c:crosses val="autoZero"/>
        <c:auto val="1"/>
        <c:lblAlgn val="ctr"/>
        <c:lblOffset val="100"/>
        <c:tickLblSkip val="1"/>
        <c:noMultiLvlLbl val="0"/>
      </c:catAx>
      <c:valAx>
        <c:axId val="14414141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12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'!$E$135:$E$153</c:f>
              <c:numCache>
                <c:formatCode>0.00%</c:formatCode>
                <c:ptCount val="19"/>
                <c:pt idx="0">
                  <c:v>-3.0817009077878644E-2</c:v>
                </c:pt>
                <c:pt idx="1">
                  <c:v>-3.5594839942666032E-2</c:v>
                </c:pt>
                <c:pt idx="2">
                  <c:v>-3.2011466794075488E-2</c:v>
                </c:pt>
                <c:pt idx="3">
                  <c:v>-2.4366937410415672E-2</c:v>
                </c:pt>
                <c:pt idx="4">
                  <c:v>-2.3172479694218824E-2</c:v>
                </c:pt>
                <c:pt idx="5">
                  <c:v>-2.7950310559006212E-2</c:v>
                </c:pt>
                <c:pt idx="6">
                  <c:v>-3.0339225991399904E-2</c:v>
                </c:pt>
                <c:pt idx="7">
                  <c:v>-2.6039178213091256E-2</c:v>
                </c:pt>
                <c:pt idx="8">
                  <c:v>-3.0578117534639272E-2</c:v>
                </c:pt>
                <c:pt idx="9">
                  <c:v>-3.177257525083612E-2</c:v>
                </c:pt>
                <c:pt idx="10">
                  <c:v>-3.5594839942666032E-2</c:v>
                </c:pt>
                <c:pt idx="11">
                  <c:v>-4.0611562350692784E-2</c:v>
                </c:pt>
                <c:pt idx="12">
                  <c:v>-3.7028189202102248E-2</c:v>
                </c:pt>
                <c:pt idx="13">
                  <c:v>-3.487816531294792E-2</c:v>
                </c:pt>
                <c:pt idx="14">
                  <c:v>-2.7233635929288104E-2</c:v>
                </c:pt>
                <c:pt idx="15">
                  <c:v>-1.9350215002388916E-2</c:v>
                </c:pt>
                <c:pt idx="16">
                  <c:v>-1.2422360248447204E-2</c:v>
                </c:pt>
                <c:pt idx="17">
                  <c:v>-4.538939321548017E-3</c:v>
                </c:pt>
                <c:pt idx="18">
                  <c:v>-2.150023889154324E-3</c:v>
                </c:pt>
              </c:numCache>
            </c:numRef>
          </c:val>
          <c:extLst>
            <c:ext xmlns:c16="http://schemas.microsoft.com/office/drawing/2014/chart" uri="{C3380CC4-5D6E-409C-BE32-E72D297353CC}">
              <c16:uniqueId val="{00000000-522E-489B-B5EA-84F3671AF012}"/>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'!$F$135:$F$153</c:f>
              <c:numCache>
                <c:formatCode>0.00%</c:formatCode>
                <c:ptCount val="19"/>
                <c:pt idx="0">
                  <c:v>2.7472527472527472E-2</c:v>
                </c:pt>
                <c:pt idx="1">
                  <c:v>3.3683707596751072E-2</c:v>
                </c:pt>
                <c:pt idx="2">
                  <c:v>3.3683707596751072E-2</c:v>
                </c:pt>
                <c:pt idx="3">
                  <c:v>2.3650262780697564E-2</c:v>
                </c:pt>
                <c:pt idx="4">
                  <c:v>1.839464882943144E-2</c:v>
                </c:pt>
                <c:pt idx="5">
                  <c:v>2.6516961299569996E-2</c:v>
                </c:pt>
                <c:pt idx="6">
                  <c:v>2.7950310559006212E-2</c:v>
                </c:pt>
                <c:pt idx="7">
                  <c:v>2.6994744386048732E-2</c:v>
                </c:pt>
                <c:pt idx="8">
                  <c:v>2.9622551361681796E-2</c:v>
                </c:pt>
                <c:pt idx="9">
                  <c:v>3.7028189202102248E-2</c:v>
                </c:pt>
                <c:pt idx="10">
                  <c:v>3.7505972288580984E-2</c:v>
                </c:pt>
                <c:pt idx="11">
                  <c:v>3.89393215480172E-2</c:v>
                </c:pt>
                <c:pt idx="12">
                  <c:v>3.5117056856187288E-2</c:v>
                </c:pt>
                <c:pt idx="13">
                  <c:v>3.3444816053511704E-2</c:v>
                </c:pt>
                <c:pt idx="14">
                  <c:v>2.7472527472527472E-2</c:v>
                </c:pt>
                <c:pt idx="15">
                  <c:v>1.839464882943144E-2</c:v>
                </c:pt>
                <c:pt idx="16">
                  <c:v>8.8389870998566659E-3</c:v>
                </c:pt>
                <c:pt idx="17">
                  <c:v>4.7778308647873869E-3</c:v>
                </c:pt>
                <c:pt idx="18">
                  <c:v>3.58337314859054E-3</c:v>
                </c:pt>
              </c:numCache>
            </c:numRef>
          </c:val>
          <c:extLst>
            <c:ext xmlns:c16="http://schemas.microsoft.com/office/drawing/2014/chart" uri="{C3380CC4-5D6E-409C-BE32-E72D297353CC}">
              <c16:uniqueId val="{00000001-522E-489B-B5EA-84F3671AF012}"/>
            </c:ext>
          </c:extLst>
        </c:ser>
        <c:dLbls>
          <c:showLegendKey val="0"/>
          <c:showVal val="0"/>
          <c:showCatName val="0"/>
          <c:showSerName val="0"/>
          <c:showPercent val="0"/>
          <c:showBubbleSize val="0"/>
        </c:dLbls>
        <c:gapWidth val="0"/>
        <c:overlap val="100"/>
        <c:axId val="1441413024"/>
        <c:axId val="1441415200"/>
      </c:barChart>
      <c:catAx>
        <c:axId val="144141302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5200"/>
        <c:crosses val="autoZero"/>
        <c:auto val="1"/>
        <c:lblAlgn val="ctr"/>
        <c:lblOffset val="100"/>
        <c:tickLblSkip val="1"/>
        <c:noMultiLvlLbl val="0"/>
      </c:catAx>
      <c:valAx>
        <c:axId val="1441415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13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Ethnic</a:t>
            </a:r>
            <a:r>
              <a:rPr lang="en-NZ" baseline="0"/>
              <a:t> identities - p</a:t>
            </a:r>
            <a:r>
              <a:rPr lang="en-NZ"/>
              <a:t>ercentage by territorial authority area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Ethnicity by TA'!$B$22:$E$22</c:f>
              <c:strCache>
                <c:ptCount val="1"/>
                <c:pt idx="0">
                  <c:v>   European </c:v>
                </c:pt>
              </c:strCache>
            </c:strRef>
          </c:tx>
          <c:spPr>
            <a:solidFill>
              <a:schemeClr val="accent1"/>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TA'!$E$24:$E$35</c:f>
              <c:numCache>
                <c:formatCode>0.00%</c:formatCode>
                <c:ptCount val="12"/>
                <c:pt idx="0">
                  <c:v>0.86042944785276076</c:v>
                </c:pt>
                <c:pt idx="1">
                  <c:v>0.92021022455805068</c:v>
                </c:pt>
                <c:pt idx="2">
                  <c:v>0.92936371886659275</c:v>
                </c:pt>
                <c:pt idx="3">
                  <c:v>0.77859709598217919</c:v>
                </c:pt>
                <c:pt idx="4">
                  <c:v>0.89334720364591069</c:v>
                </c:pt>
                <c:pt idx="5">
                  <c:v>0.83843461089668792</c:v>
                </c:pt>
                <c:pt idx="6">
                  <c:v>0.90396578538102645</c:v>
                </c:pt>
                <c:pt idx="7">
                  <c:v>0.86374845869297168</c:v>
                </c:pt>
                <c:pt idx="8">
                  <c:v>0.90825335892514392</c:v>
                </c:pt>
                <c:pt idx="9">
                  <c:v>0.88044647660032271</c:v>
                </c:pt>
                <c:pt idx="10">
                  <c:v>0.82432040340573698</c:v>
                </c:pt>
                <c:pt idx="11">
                  <c:v>0.70170976997737111</c:v>
                </c:pt>
              </c:numCache>
            </c:numRef>
          </c:val>
          <c:extLst>
            <c:ext xmlns:c16="http://schemas.microsoft.com/office/drawing/2014/chart" uri="{C3380CC4-5D6E-409C-BE32-E72D297353CC}">
              <c16:uniqueId val="{00000000-B486-44DC-8AD2-EBA0B6B9DD94}"/>
            </c:ext>
          </c:extLst>
        </c:ser>
        <c:ser>
          <c:idx val="1"/>
          <c:order val="1"/>
          <c:tx>
            <c:strRef>
              <c:f>'3. Ethnicity by TA'!$F$22:$I$22</c:f>
              <c:strCache>
                <c:ptCount val="1"/>
                <c:pt idx="0">
                  <c:v>   Maori </c:v>
                </c:pt>
              </c:strCache>
            </c:strRef>
          </c:tx>
          <c:spPr>
            <a:solidFill>
              <a:schemeClr val="accent2"/>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TA'!$I$24:$I$35</c:f>
              <c:numCache>
                <c:formatCode>0.00%</c:formatCode>
                <c:ptCount val="12"/>
                <c:pt idx="0">
                  <c:v>0.18404907975460122</c:v>
                </c:pt>
                <c:pt idx="1">
                  <c:v>8.5523172479694223E-2</c:v>
                </c:pt>
                <c:pt idx="2">
                  <c:v>8.5660986185338309E-2</c:v>
                </c:pt>
                <c:pt idx="3">
                  <c:v>9.9299198387018103E-2</c:v>
                </c:pt>
                <c:pt idx="4">
                  <c:v>7.9060781691187396E-2</c:v>
                </c:pt>
                <c:pt idx="5">
                  <c:v>8.168028004667445E-2</c:v>
                </c:pt>
                <c:pt idx="6">
                  <c:v>9.0979782270606532E-2</c:v>
                </c:pt>
                <c:pt idx="7">
                  <c:v>6.8434032059186189E-2</c:v>
                </c:pt>
                <c:pt idx="8">
                  <c:v>7.293666026871401E-2</c:v>
                </c:pt>
                <c:pt idx="9">
                  <c:v>8.1764389456697145E-2</c:v>
                </c:pt>
                <c:pt idx="10">
                  <c:v>9.3877877717635991E-2</c:v>
                </c:pt>
                <c:pt idx="11">
                  <c:v>0.16508009460067599</c:v>
                </c:pt>
              </c:numCache>
            </c:numRef>
          </c:val>
          <c:extLst>
            <c:ext xmlns:c16="http://schemas.microsoft.com/office/drawing/2014/chart" uri="{C3380CC4-5D6E-409C-BE32-E72D297353CC}">
              <c16:uniqueId val="{00000001-B486-44DC-8AD2-EBA0B6B9DD94}"/>
            </c:ext>
          </c:extLst>
        </c:ser>
        <c:ser>
          <c:idx val="2"/>
          <c:order val="2"/>
          <c:tx>
            <c:strRef>
              <c:f>'3. Ethnicity by TA'!$J$22:$M$22</c:f>
              <c:strCache>
                <c:ptCount val="1"/>
                <c:pt idx="0">
                  <c:v>   Pacific Peoples </c:v>
                </c:pt>
              </c:strCache>
            </c:strRef>
          </c:tx>
          <c:spPr>
            <a:solidFill>
              <a:schemeClr val="accent3"/>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TA'!$M$24:$M$35</c:f>
              <c:numCache>
                <c:formatCode>0.00%</c:formatCode>
                <c:ptCount val="12"/>
                <c:pt idx="0">
                  <c:v>7.6687116564417178E-3</c:v>
                </c:pt>
                <c:pt idx="1">
                  <c:v>1.098901098901099E-2</c:v>
                </c:pt>
                <c:pt idx="2">
                  <c:v>1.3814661692043964E-2</c:v>
                </c:pt>
                <c:pt idx="3">
                  <c:v>3.8422139477406872E-2</c:v>
                </c:pt>
                <c:pt idx="4">
                  <c:v>1.674344875414871E-2</c:v>
                </c:pt>
                <c:pt idx="5">
                  <c:v>5.1341890315052506E-2</c:v>
                </c:pt>
                <c:pt idx="6">
                  <c:v>1.9051321928460343E-2</c:v>
                </c:pt>
                <c:pt idx="7">
                  <c:v>1.1713933415536375E-2</c:v>
                </c:pt>
                <c:pt idx="8">
                  <c:v>9.9808061420345491E-3</c:v>
                </c:pt>
                <c:pt idx="9">
                  <c:v>3.8461538461538464E-2</c:v>
                </c:pt>
                <c:pt idx="10">
                  <c:v>3.156109615904111E-2</c:v>
                </c:pt>
                <c:pt idx="11">
                  <c:v>8.1204658540711169E-2</c:v>
                </c:pt>
              </c:numCache>
            </c:numRef>
          </c:val>
          <c:extLst>
            <c:ext xmlns:c16="http://schemas.microsoft.com/office/drawing/2014/chart" uri="{C3380CC4-5D6E-409C-BE32-E72D297353CC}">
              <c16:uniqueId val="{00000002-B486-44DC-8AD2-EBA0B6B9DD94}"/>
            </c:ext>
          </c:extLst>
        </c:ser>
        <c:ser>
          <c:idx val="3"/>
          <c:order val="3"/>
          <c:tx>
            <c:strRef>
              <c:f>'3. Ethnicity by TA'!$N$22:$Q$22</c:f>
              <c:strCache>
                <c:ptCount val="1"/>
                <c:pt idx="0">
                  <c:v>   Asian </c:v>
                </c:pt>
              </c:strCache>
            </c:strRef>
          </c:tx>
          <c:spPr>
            <a:solidFill>
              <a:schemeClr val="accent4"/>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TA'!$Q$24:$Q$35</c:f>
              <c:numCache>
                <c:formatCode>0.00%</c:formatCode>
                <c:ptCount val="12"/>
                <c:pt idx="0">
                  <c:v>4.0644171779141106E-2</c:v>
                </c:pt>
                <c:pt idx="1">
                  <c:v>3.9178213091256568E-2</c:v>
                </c:pt>
                <c:pt idx="2">
                  <c:v>2.8889785217303621E-2</c:v>
                </c:pt>
                <c:pt idx="3">
                  <c:v>0.14900570722427278</c:v>
                </c:pt>
                <c:pt idx="4">
                  <c:v>6.3704364194778818E-2</c:v>
                </c:pt>
                <c:pt idx="5">
                  <c:v>7.369176914101068E-2</c:v>
                </c:pt>
                <c:pt idx="6">
                  <c:v>4.3740279937791601E-2</c:v>
                </c:pt>
                <c:pt idx="7">
                  <c:v>8.8779284833538835E-2</c:v>
                </c:pt>
                <c:pt idx="8">
                  <c:v>4.9904030710172742E-2</c:v>
                </c:pt>
                <c:pt idx="9">
                  <c:v>5.3119956966110812E-2</c:v>
                </c:pt>
                <c:pt idx="10">
                  <c:v>0.1111767001170597</c:v>
                </c:pt>
                <c:pt idx="11">
                  <c:v>0.15056061432989593</c:v>
                </c:pt>
              </c:numCache>
            </c:numRef>
          </c:val>
          <c:extLst>
            <c:ext xmlns:c16="http://schemas.microsoft.com/office/drawing/2014/chart" uri="{C3380CC4-5D6E-409C-BE32-E72D297353CC}">
              <c16:uniqueId val="{00000003-B486-44DC-8AD2-EBA0B6B9DD94}"/>
            </c:ext>
          </c:extLst>
        </c:ser>
        <c:ser>
          <c:idx val="4"/>
          <c:order val="4"/>
          <c:tx>
            <c:strRef>
              <c:f>'3. Ethnicity by TA'!$R$22:$U$22</c:f>
              <c:strCache>
                <c:ptCount val="1"/>
                <c:pt idx="0">
                  <c:v> MELAA </c:v>
                </c:pt>
              </c:strCache>
            </c:strRef>
          </c:tx>
          <c:spPr>
            <a:solidFill>
              <a:schemeClr val="accent5"/>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TA'!$U$24:$U$35</c:f>
              <c:numCache>
                <c:formatCode>0.00%</c:formatCode>
                <c:ptCount val="12"/>
                <c:pt idx="0">
                  <c:v>9.9693251533742328E-3</c:v>
                </c:pt>
                <c:pt idx="1">
                  <c:v>7.6445293836598181E-3</c:v>
                </c:pt>
                <c:pt idx="2">
                  <c:v>4.1847332862760918E-3</c:v>
                </c:pt>
                <c:pt idx="3">
                  <c:v>1.5121705338124583E-2</c:v>
                </c:pt>
                <c:pt idx="4">
                  <c:v>8.668945360875811E-3</c:v>
                </c:pt>
                <c:pt idx="5">
                  <c:v>1.2566196930257607E-2</c:v>
                </c:pt>
                <c:pt idx="6">
                  <c:v>5.5080352514256092E-3</c:v>
                </c:pt>
                <c:pt idx="7">
                  <c:v>1.8495684340320593E-2</c:v>
                </c:pt>
                <c:pt idx="8">
                  <c:v>6.1420345489443381E-3</c:v>
                </c:pt>
                <c:pt idx="9">
                  <c:v>5.1102743410435716E-3</c:v>
                </c:pt>
                <c:pt idx="10">
                  <c:v>1.219622007223684E-2</c:v>
                </c:pt>
                <c:pt idx="11">
                  <c:v>1.4965035411420382E-2</c:v>
                </c:pt>
              </c:numCache>
            </c:numRef>
          </c:val>
          <c:extLst>
            <c:ext xmlns:c16="http://schemas.microsoft.com/office/drawing/2014/chart" uri="{C3380CC4-5D6E-409C-BE32-E72D297353CC}">
              <c16:uniqueId val="{00000004-B486-44DC-8AD2-EBA0B6B9DD94}"/>
            </c:ext>
          </c:extLst>
        </c:ser>
        <c:ser>
          <c:idx val="5"/>
          <c:order val="5"/>
          <c:tx>
            <c:strRef>
              <c:f>'3. Ethnicity by TA'!$V$22:$Y$22</c:f>
              <c:strCache>
                <c:ptCount val="1"/>
                <c:pt idx="0">
                  <c:v>   Other/NZer </c:v>
                </c:pt>
              </c:strCache>
            </c:strRef>
          </c:tx>
          <c:spPr>
            <a:solidFill>
              <a:schemeClr val="accent6"/>
            </a:solidFill>
            <a:ln>
              <a:noFill/>
            </a:ln>
            <a:effectLst/>
          </c:spPr>
          <c:invertIfNegative val="0"/>
          <c:cat>
            <c:strRef>
              <c:f>'3. Ethnicity by TA'!$A$24:$A$35</c:f>
              <c:strCache>
                <c:ptCount val="12"/>
                <c:pt idx="0">
                  <c:v> Kaikoura District </c:v>
                </c:pt>
                <c:pt idx="1">
                  <c:v> Hurunui District </c:v>
                </c:pt>
                <c:pt idx="2">
                  <c:v> Waimakariri District </c:v>
                </c:pt>
                <c:pt idx="3">
                  <c:v> Christchurch City </c:v>
                </c:pt>
                <c:pt idx="4">
                  <c:v> Selwyn District </c:v>
                </c:pt>
                <c:pt idx="5">
                  <c:v> Ashburton District </c:v>
                </c:pt>
                <c:pt idx="6">
                  <c:v> Timaru District </c:v>
                </c:pt>
                <c:pt idx="7">
                  <c:v> Mackenzie District </c:v>
                </c:pt>
                <c:pt idx="8">
                  <c:v> Waimate District </c:v>
                </c:pt>
                <c:pt idx="9">
                  <c:v> Waitaki District </c:v>
                </c:pt>
                <c:pt idx="10">
                  <c:v> Canterbury Region </c:v>
                </c:pt>
                <c:pt idx="11">
                  <c:v> Total, New Zealand </c:v>
                </c:pt>
              </c:strCache>
            </c:strRef>
          </c:cat>
          <c:val>
            <c:numRef>
              <c:f>'3. Ethnicity by TA'!$Y$24:$Y$35</c:f>
              <c:numCache>
                <c:formatCode>0.00%</c:formatCode>
                <c:ptCount val="12"/>
                <c:pt idx="0">
                  <c:v>1.6104294478527608E-2</c:v>
                </c:pt>
                <c:pt idx="1">
                  <c:v>1.3616817964644052E-2</c:v>
                </c:pt>
                <c:pt idx="2">
                  <c:v>1.371382474538671E-2</c:v>
                </c:pt>
                <c:pt idx="3">
                  <c:v>1.3568885058779533E-2</c:v>
                </c:pt>
                <c:pt idx="4">
                  <c:v>1.7684648536186655E-2</c:v>
                </c:pt>
                <c:pt idx="5">
                  <c:v>1.0681267390718965E-2</c:v>
                </c:pt>
                <c:pt idx="6">
                  <c:v>1.347848626231208E-2</c:v>
                </c:pt>
                <c:pt idx="7">
                  <c:v>1.5413070283600493E-2</c:v>
                </c:pt>
                <c:pt idx="8">
                  <c:v>1.3051823416506719E-2</c:v>
                </c:pt>
                <c:pt idx="9">
                  <c:v>1.3448090371167294E-2</c:v>
                </c:pt>
                <c:pt idx="10">
                  <c:v>1.385206455292199E-2</c:v>
                </c:pt>
                <c:pt idx="11">
                  <c:v>1.2352346026548193E-2</c:v>
                </c:pt>
              </c:numCache>
            </c:numRef>
          </c:val>
          <c:extLst>
            <c:ext xmlns:c16="http://schemas.microsoft.com/office/drawing/2014/chart" uri="{C3380CC4-5D6E-409C-BE32-E72D297353CC}">
              <c16:uniqueId val="{00000005-B486-44DC-8AD2-EBA0B6B9DD94}"/>
            </c:ext>
          </c:extLst>
        </c:ser>
        <c:dLbls>
          <c:showLegendKey val="0"/>
          <c:showVal val="0"/>
          <c:showCatName val="0"/>
          <c:showSerName val="0"/>
          <c:showPercent val="0"/>
          <c:showBubbleSize val="0"/>
        </c:dLbls>
        <c:gapWidth val="219"/>
        <c:overlap val="-27"/>
        <c:axId val="1687349728"/>
        <c:axId val="1825853744"/>
      </c:barChart>
      <c:catAx>
        <c:axId val="168734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5853744"/>
        <c:crosses val="autoZero"/>
        <c:auto val="1"/>
        <c:lblAlgn val="ctr"/>
        <c:lblOffset val="100"/>
        <c:noMultiLvlLbl val="0"/>
      </c:catAx>
      <c:valAx>
        <c:axId val="1825853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34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'!$J$135:$J$153</c:f>
              <c:numCache>
                <c:formatCode>0.00%</c:formatCode>
                <c:ptCount val="19"/>
                <c:pt idx="0">
                  <c:v>-3.0633437175493251E-2</c:v>
                </c:pt>
                <c:pt idx="1">
                  <c:v>-3.5565939771547248E-2</c:v>
                </c:pt>
                <c:pt idx="2">
                  <c:v>-3.2191069574247146E-2</c:v>
                </c:pt>
                <c:pt idx="3">
                  <c:v>-2.5441329179646938E-2</c:v>
                </c:pt>
                <c:pt idx="4">
                  <c:v>-2.1287642782969886E-2</c:v>
                </c:pt>
                <c:pt idx="5">
                  <c:v>-2.5441329179646938E-2</c:v>
                </c:pt>
                <c:pt idx="6">
                  <c:v>-2.5181723779854621E-2</c:v>
                </c:pt>
                <c:pt idx="7">
                  <c:v>-2.3104880581516097E-2</c:v>
                </c:pt>
                <c:pt idx="8">
                  <c:v>-2.933541017653167E-2</c:v>
                </c:pt>
                <c:pt idx="9">
                  <c:v>-3.1671858774662512E-2</c:v>
                </c:pt>
                <c:pt idx="10">
                  <c:v>-3.6863966770508828E-2</c:v>
                </c:pt>
                <c:pt idx="11">
                  <c:v>-4.2056074766355138E-2</c:v>
                </c:pt>
                <c:pt idx="12">
                  <c:v>-3.8681204569055036E-2</c:v>
                </c:pt>
                <c:pt idx="13">
                  <c:v>-3.6863966770508828E-2</c:v>
                </c:pt>
                <c:pt idx="14">
                  <c:v>-2.9075804776739357E-2</c:v>
                </c:pt>
                <c:pt idx="15">
                  <c:v>-2.0508826583592939E-2</c:v>
                </c:pt>
                <c:pt idx="16">
                  <c:v>-1.3239875389408099E-2</c:v>
                </c:pt>
                <c:pt idx="17">
                  <c:v>-4.9325025960539979E-3</c:v>
                </c:pt>
                <c:pt idx="18">
                  <c:v>-2.3364485981308409E-3</c:v>
                </c:pt>
              </c:numCache>
            </c:numRef>
          </c:val>
          <c:extLst>
            <c:ext xmlns:c16="http://schemas.microsoft.com/office/drawing/2014/chart" uri="{C3380CC4-5D6E-409C-BE32-E72D297353CC}">
              <c16:uniqueId val="{00000000-45E1-409C-A7A1-016EA753EF4B}"/>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'!$K$135:$K$153</c:f>
              <c:numCache>
                <c:formatCode>0.00%</c:formatCode>
                <c:ptCount val="19"/>
                <c:pt idx="0">
                  <c:v>2.7518172377985463E-2</c:v>
                </c:pt>
                <c:pt idx="1">
                  <c:v>3.4008307372793353E-2</c:v>
                </c:pt>
                <c:pt idx="2">
                  <c:v>3.348909657320872E-2</c:v>
                </c:pt>
                <c:pt idx="3">
                  <c:v>2.4662512980269991E-2</c:v>
                </c:pt>
                <c:pt idx="4">
                  <c:v>1.791277258566978E-2</c:v>
                </c:pt>
                <c:pt idx="5">
                  <c:v>2.4662512980269991E-2</c:v>
                </c:pt>
                <c:pt idx="6">
                  <c:v>2.5700934579439252E-2</c:v>
                </c:pt>
                <c:pt idx="7">
                  <c:v>2.5181723779854621E-2</c:v>
                </c:pt>
                <c:pt idx="8">
                  <c:v>2.9595015576323987E-2</c:v>
                </c:pt>
                <c:pt idx="9">
                  <c:v>3.7123572170301142E-2</c:v>
                </c:pt>
                <c:pt idx="10">
                  <c:v>3.7902388369678089E-2</c:v>
                </c:pt>
                <c:pt idx="11">
                  <c:v>3.9460020768431983E-2</c:v>
                </c:pt>
                <c:pt idx="12">
                  <c:v>3.7123572170301142E-2</c:v>
                </c:pt>
                <c:pt idx="13">
                  <c:v>3.47871235721703E-2</c:v>
                </c:pt>
                <c:pt idx="14">
                  <c:v>2.933541017653167E-2</c:v>
                </c:pt>
                <c:pt idx="15">
                  <c:v>1.9470404984423675E-2</c:v>
                </c:pt>
                <c:pt idx="16">
                  <c:v>9.3457943925233638E-3</c:v>
                </c:pt>
                <c:pt idx="17">
                  <c:v>4.9325025960539979E-3</c:v>
                </c:pt>
                <c:pt idx="18">
                  <c:v>3.8940809968847352E-3</c:v>
                </c:pt>
              </c:numCache>
            </c:numRef>
          </c:val>
          <c:extLst>
            <c:ext xmlns:c16="http://schemas.microsoft.com/office/drawing/2014/chart" uri="{C3380CC4-5D6E-409C-BE32-E72D297353CC}">
              <c16:uniqueId val="{00000001-45E1-409C-A7A1-016EA753EF4B}"/>
            </c:ext>
          </c:extLst>
        </c:ser>
        <c:dLbls>
          <c:showLegendKey val="0"/>
          <c:showVal val="0"/>
          <c:showCatName val="0"/>
          <c:showSerName val="0"/>
          <c:showPercent val="0"/>
          <c:showBubbleSize val="0"/>
        </c:dLbls>
        <c:gapWidth val="0"/>
        <c:overlap val="100"/>
        <c:axId val="1441415744"/>
        <c:axId val="1441405408"/>
      </c:barChart>
      <c:catAx>
        <c:axId val="144141574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05408"/>
        <c:crosses val="autoZero"/>
        <c:auto val="1"/>
        <c:lblAlgn val="ctr"/>
        <c:lblOffset val="100"/>
        <c:tickLblSkip val="1"/>
        <c:noMultiLvlLbl val="0"/>
      </c:catAx>
      <c:valAx>
        <c:axId val="1441405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1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'!$O$135:$O$153</c:f>
              <c:numCache>
                <c:formatCode>0.00%</c:formatCode>
                <c:ptCount val="19"/>
                <c:pt idx="0">
                  <c:v>-6.1452513966480445E-2</c:v>
                </c:pt>
                <c:pt idx="1">
                  <c:v>-7.5418994413407825E-2</c:v>
                </c:pt>
                <c:pt idx="2">
                  <c:v>-5.8659217877094973E-2</c:v>
                </c:pt>
                <c:pt idx="3">
                  <c:v>-3.6312849162011177E-2</c:v>
                </c:pt>
                <c:pt idx="4">
                  <c:v>-3.0726256983240222E-2</c:v>
                </c:pt>
                <c:pt idx="5">
                  <c:v>-3.9106145251396648E-2</c:v>
                </c:pt>
                <c:pt idx="6">
                  <c:v>-3.0726256983240222E-2</c:v>
                </c:pt>
                <c:pt idx="7">
                  <c:v>-2.5139664804469275E-2</c:v>
                </c:pt>
                <c:pt idx="8">
                  <c:v>-2.7932960893854747E-2</c:v>
                </c:pt>
                <c:pt idx="9">
                  <c:v>-2.5139664804469275E-2</c:v>
                </c:pt>
                <c:pt idx="10">
                  <c:v>-2.23463687150838E-2</c:v>
                </c:pt>
                <c:pt idx="11">
                  <c:v>-1.3966480446927373E-2</c:v>
                </c:pt>
                <c:pt idx="12">
                  <c:v>-1.9553072625698324E-2</c:v>
                </c:pt>
                <c:pt idx="13">
                  <c:v>-1.6759776536312849E-2</c:v>
                </c:pt>
                <c:pt idx="14">
                  <c:v>-5.5865921787709499E-3</c:v>
                </c:pt>
                <c:pt idx="15">
                  <c:v>-5.5865921787709499E-3</c:v>
                </c:pt>
                <c:pt idx="16">
                  <c:v>0</c:v>
                </c:pt>
                <c:pt idx="17">
                  <c:v>-2.7932960893854749E-3</c:v>
                </c:pt>
                <c:pt idx="18">
                  <c:v>0</c:v>
                </c:pt>
              </c:numCache>
            </c:numRef>
          </c:val>
          <c:extLst>
            <c:ext xmlns:c16="http://schemas.microsoft.com/office/drawing/2014/chart" uri="{C3380CC4-5D6E-409C-BE32-E72D297353CC}">
              <c16:uniqueId val="{00000000-9F9D-41FA-8B90-84DB3AC8864B}"/>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'!$P$135:$P$153</c:f>
              <c:numCache>
                <c:formatCode>0.00%</c:formatCode>
                <c:ptCount val="19"/>
                <c:pt idx="0">
                  <c:v>5.3072625698324022E-2</c:v>
                </c:pt>
                <c:pt idx="1">
                  <c:v>7.2625698324022353E-2</c:v>
                </c:pt>
                <c:pt idx="2">
                  <c:v>6.4245810055865923E-2</c:v>
                </c:pt>
                <c:pt idx="3">
                  <c:v>3.3519553072625698E-2</c:v>
                </c:pt>
                <c:pt idx="4">
                  <c:v>2.23463687150838E-2</c:v>
                </c:pt>
                <c:pt idx="5">
                  <c:v>2.7932960893854747E-2</c:v>
                </c:pt>
                <c:pt idx="6">
                  <c:v>3.0726256983240222E-2</c:v>
                </c:pt>
                <c:pt idx="7">
                  <c:v>2.7932960893854747E-2</c:v>
                </c:pt>
                <c:pt idx="8">
                  <c:v>2.5139664804469275E-2</c:v>
                </c:pt>
                <c:pt idx="9">
                  <c:v>2.5139664804469275E-2</c:v>
                </c:pt>
                <c:pt idx="10">
                  <c:v>3.6312849162011177E-2</c:v>
                </c:pt>
                <c:pt idx="11">
                  <c:v>3.0726256983240222E-2</c:v>
                </c:pt>
                <c:pt idx="12">
                  <c:v>1.3966480446927373E-2</c:v>
                </c:pt>
                <c:pt idx="13">
                  <c:v>1.11731843575419E-2</c:v>
                </c:pt>
                <c:pt idx="14">
                  <c:v>8.3798882681564244E-3</c:v>
                </c:pt>
                <c:pt idx="15">
                  <c:v>5.5865921787709499E-3</c:v>
                </c:pt>
                <c:pt idx="16">
                  <c:v>5.5865921787709499E-3</c:v>
                </c:pt>
                <c:pt idx="17">
                  <c:v>2.7932960893854749E-3</c:v>
                </c:pt>
                <c:pt idx="18">
                  <c:v>0</c:v>
                </c:pt>
              </c:numCache>
            </c:numRef>
          </c:val>
          <c:extLst>
            <c:ext xmlns:c16="http://schemas.microsoft.com/office/drawing/2014/chart" uri="{C3380CC4-5D6E-409C-BE32-E72D297353CC}">
              <c16:uniqueId val="{00000001-9F9D-41FA-8B90-84DB3AC8864B}"/>
            </c:ext>
          </c:extLst>
        </c:ser>
        <c:dLbls>
          <c:showLegendKey val="0"/>
          <c:showVal val="0"/>
          <c:showCatName val="0"/>
          <c:showSerName val="0"/>
          <c:showPercent val="0"/>
          <c:showBubbleSize val="0"/>
        </c:dLbls>
        <c:gapWidth val="0"/>
        <c:overlap val="100"/>
        <c:axId val="1441399968"/>
        <c:axId val="1441409216"/>
      </c:barChart>
      <c:catAx>
        <c:axId val="144139996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09216"/>
        <c:crosses val="autoZero"/>
        <c:auto val="1"/>
        <c:lblAlgn val="ctr"/>
        <c:lblOffset val="100"/>
        <c:tickLblSkip val="1"/>
        <c:noMultiLvlLbl val="0"/>
      </c:catAx>
      <c:valAx>
        <c:axId val="14414092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39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Hurunui</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'!$T$135:$T$153</c:f>
              <c:numCache>
                <c:formatCode>0.00%</c:formatCode>
                <c:ptCount val="19"/>
                <c:pt idx="0">
                  <c:v>-4.3478260869565216E-2</c:v>
                </c:pt>
                <c:pt idx="1">
                  <c:v>-0.10869565217391304</c:v>
                </c:pt>
                <c:pt idx="2">
                  <c:v>-4.3478260869565216E-2</c:v>
                </c:pt>
                <c:pt idx="3">
                  <c:v>-6.5217391304347824E-2</c:v>
                </c:pt>
                <c:pt idx="4">
                  <c:v>-4.3478260869565216E-2</c:v>
                </c:pt>
                <c:pt idx="5">
                  <c:v>-2.1739130434782608E-2</c:v>
                </c:pt>
                <c:pt idx="6">
                  <c:v>-4.3478260869565216E-2</c:v>
                </c:pt>
                <c:pt idx="7">
                  <c:v>-4.3478260869565216E-2</c:v>
                </c:pt>
                <c:pt idx="8">
                  <c:v>-4.3478260869565216E-2</c:v>
                </c:pt>
                <c:pt idx="9">
                  <c:v>0</c:v>
                </c:pt>
                <c:pt idx="10">
                  <c:v>-2.1739130434782608E-2</c:v>
                </c:pt>
                <c:pt idx="11">
                  <c:v>-4.3478260869565216E-2</c:v>
                </c:pt>
                <c:pt idx="12">
                  <c:v>0</c:v>
                </c:pt>
                <c:pt idx="13">
                  <c:v>-2.1739130434782608E-2</c:v>
                </c:pt>
                <c:pt idx="14">
                  <c:v>0</c:v>
                </c:pt>
                <c:pt idx="15">
                  <c:v>0</c:v>
                </c:pt>
                <c:pt idx="16">
                  <c:v>0</c:v>
                </c:pt>
                <c:pt idx="17">
                  <c:v>0</c:v>
                </c:pt>
                <c:pt idx="18">
                  <c:v>0</c:v>
                </c:pt>
              </c:numCache>
            </c:numRef>
          </c:val>
          <c:extLst>
            <c:ext xmlns:c16="http://schemas.microsoft.com/office/drawing/2014/chart" uri="{C3380CC4-5D6E-409C-BE32-E72D297353CC}">
              <c16:uniqueId val="{00000000-20C7-4615-A806-64799492E0C5}"/>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'!$U$135:$U$153</c:f>
              <c:numCache>
                <c:formatCode>0.00%</c:formatCode>
                <c:ptCount val="19"/>
                <c:pt idx="0">
                  <c:v>4.3478260869565216E-2</c:v>
                </c:pt>
                <c:pt idx="1">
                  <c:v>6.5217391304347824E-2</c:v>
                </c:pt>
                <c:pt idx="2">
                  <c:v>8.6956521739130432E-2</c:v>
                </c:pt>
                <c:pt idx="3">
                  <c:v>2.1739130434782608E-2</c:v>
                </c:pt>
                <c:pt idx="4">
                  <c:v>2.1739130434782608E-2</c:v>
                </c:pt>
                <c:pt idx="5">
                  <c:v>2.1739130434782608E-2</c:v>
                </c:pt>
                <c:pt idx="6">
                  <c:v>4.3478260869565216E-2</c:v>
                </c:pt>
                <c:pt idx="7">
                  <c:v>0</c:v>
                </c:pt>
                <c:pt idx="8">
                  <c:v>4.3478260869565216E-2</c:v>
                </c:pt>
                <c:pt idx="9">
                  <c:v>4.3478260869565216E-2</c:v>
                </c:pt>
                <c:pt idx="10">
                  <c:v>4.3478260869565216E-2</c:v>
                </c:pt>
                <c:pt idx="11">
                  <c:v>0</c:v>
                </c:pt>
                <c:pt idx="12">
                  <c:v>0</c:v>
                </c:pt>
                <c:pt idx="13">
                  <c:v>4.3478260869565216E-2</c:v>
                </c:pt>
                <c:pt idx="14">
                  <c:v>2.1739130434782608E-2</c:v>
                </c:pt>
                <c:pt idx="15">
                  <c:v>0</c:v>
                </c:pt>
                <c:pt idx="16">
                  <c:v>0</c:v>
                </c:pt>
                <c:pt idx="17">
                  <c:v>0</c:v>
                </c:pt>
                <c:pt idx="18">
                  <c:v>0</c:v>
                </c:pt>
              </c:numCache>
            </c:numRef>
          </c:val>
          <c:extLst>
            <c:ext xmlns:c16="http://schemas.microsoft.com/office/drawing/2014/chart" uri="{C3380CC4-5D6E-409C-BE32-E72D297353CC}">
              <c16:uniqueId val="{00000001-20C7-4615-A806-64799492E0C5}"/>
            </c:ext>
          </c:extLst>
        </c:ser>
        <c:dLbls>
          <c:showLegendKey val="0"/>
          <c:showVal val="0"/>
          <c:showCatName val="0"/>
          <c:showSerName val="0"/>
          <c:showPercent val="0"/>
          <c:showBubbleSize val="0"/>
        </c:dLbls>
        <c:gapWidth val="0"/>
        <c:overlap val="100"/>
        <c:axId val="1441405952"/>
        <c:axId val="1441404320"/>
      </c:barChart>
      <c:catAx>
        <c:axId val="144140595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04320"/>
        <c:crosses val="autoZero"/>
        <c:auto val="1"/>
        <c:lblAlgn val="ctr"/>
        <c:lblOffset val="100"/>
        <c:tickLblSkip val="1"/>
        <c:noMultiLvlLbl val="0"/>
      </c:catAx>
      <c:valAx>
        <c:axId val="1441404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0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'!$Y$135:$Y$153</c:f>
              <c:numCache>
                <c:formatCode>0.00%</c:formatCode>
                <c:ptCount val="19"/>
                <c:pt idx="0">
                  <c:v>-1.8292682926829267E-2</c:v>
                </c:pt>
                <c:pt idx="1">
                  <c:v>-4.2682926829268296E-2</c:v>
                </c:pt>
                <c:pt idx="2">
                  <c:v>-3.6585365853658534E-2</c:v>
                </c:pt>
                <c:pt idx="3">
                  <c:v>-2.4390243902439025E-2</c:v>
                </c:pt>
                <c:pt idx="4">
                  <c:v>-1.8292682926829267E-2</c:v>
                </c:pt>
                <c:pt idx="5">
                  <c:v>-1.2195121951219513E-2</c:v>
                </c:pt>
                <c:pt idx="6">
                  <c:v>-1.8292682926829267E-2</c:v>
                </c:pt>
                <c:pt idx="7">
                  <c:v>-1.2195121951219513E-2</c:v>
                </c:pt>
                <c:pt idx="8">
                  <c:v>-1.8292682926829267E-2</c:v>
                </c:pt>
                <c:pt idx="9">
                  <c:v>-1.8292682926829267E-2</c:v>
                </c:pt>
                <c:pt idx="10">
                  <c:v>-1.8292682926829267E-2</c:v>
                </c:pt>
                <c:pt idx="11">
                  <c:v>-1.2195121951219513E-2</c:v>
                </c:pt>
                <c:pt idx="12">
                  <c:v>-6.0975609756097563E-3</c:v>
                </c:pt>
                <c:pt idx="13">
                  <c:v>-1.2195121951219513E-2</c:v>
                </c:pt>
                <c:pt idx="14">
                  <c:v>-6.0975609756097563E-3</c:v>
                </c:pt>
                <c:pt idx="15">
                  <c:v>0</c:v>
                </c:pt>
                <c:pt idx="16">
                  <c:v>0</c:v>
                </c:pt>
                <c:pt idx="17">
                  <c:v>0</c:v>
                </c:pt>
                <c:pt idx="18">
                  <c:v>0</c:v>
                </c:pt>
              </c:numCache>
            </c:numRef>
          </c:val>
          <c:extLst>
            <c:ext xmlns:c16="http://schemas.microsoft.com/office/drawing/2014/chart" uri="{C3380CC4-5D6E-409C-BE32-E72D297353CC}">
              <c16:uniqueId val="{00000000-F28E-4EBD-915A-EEE2846AD639}"/>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'!$Z$135:$Z$153</c:f>
              <c:numCache>
                <c:formatCode>0.00%</c:formatCode>
                <c:ptCount val="19"/>
                <c:pt idx="0">
                  <c:v>2.4390243902439025E-2</c:v>
                </c:pt>
                <c:pt idx="1">
                  <c:v>4.878048780487805E-2</c:v>
                </c:pt>
                <c:pt idx="2">
                  <c:v>4.2682926829268296E-2</c:v>
                </c:pt>
                <c:pt idx="3">
                  <c:v>1.8292682926829267E-2</c:v>
                </c:pt>
                <c:pt idx="4">
                  <c:v>1.2195121951219513E-2</c:v>
                </c:pt>
                <c:pt idx="5">
                  <c:v>5.4878048780487805E-2</c:v>
                </c:pt>
                <c:pt idx="6">
                  <c:v>6.7073170731707321E-2</c:v>
                </c:pt>
                <c:pt idx="7">
                  <c:v>6.097560975609756E-2</c:v>
                </c:pt>
                <c:pt idx="8">
                  <c:v>3.6585365853658534E-2</c:v>
                </c:pt>
                <c:pt idx="9">
                  <c:v>3.6585365853658534E-2</c:v>
                </c:pt>
                <c:pt idx="10">
                  <c:v>1.2195121951219513E-2</c:v>
                </c:pt>
                <c:pt idx="11">
                  <c:v>1.2195121951219513E-2</c:v>
                </c:pt>
                <c:pt idx="12">
                  <c:v>6.0975609756097563E-3</c:v>
                </c:pt>
                <c:pt idx="13">
                  <c:v>6.0975609756097563E-3</c:v>
                </c:pt>
                <c:pt idx="14">
                  <c:v>0</c:v>
                </c:pt>
                <c:pt idx="15">
                  <c:v>0</c:v>
                </c:pt>
                <c:pt idx="16">
                  <c:v>0</c:v>
                </c:pt>
                <c:pt idx="17">
                  <c:v>0</c:v>
                </c:pt>
                <c:pt idx="18">
                  <c:v>0</c:v>
                </c:pt>
              </c:numCache>
            </c:numRef>
          </c:val>
          <c:extLst>
            <c:ext xmlns:c16="http://schemas.microsoft.com/office/drawing/2014/chart" uri="{C3380CC4-5D6E-409C-BE32-E72D297353CC}">
              <c16:uniqueId val="{00000001-F28E-4EBD-915A-EEE2846AD639}"/>
            </c:ext>
          </c:extLst>
        </c:ser>
        <c:dLbls>
          <c:showLegendKey val="0"/>
          <c:showVal val="0"/>
          <c:showCatName val="0"/>
          <c:showSerName val="0"/>
          <c:showPercent val="0"/>
          <c:showBubbleSize val="0"/>
        </c:dLbls>
        <c:gapWidth val="0"/>
        <c:overlap val="100"/>
        <c:axId val="1441417376"/>
        <c:axId val="1441417920"/>
      </c:barChart>
      <c:catAx>
        <c:axId val="14414173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17920"/>
        <c:crosses val="autoZero"/>
        <c:auto val="1"/>
        <c:lblAlgn val="ctr"/>
        <c:lblOffset val="100"/>
        <c:tickLblSkip val="1"/>
        <c:noMultiLvlLbl val="0"/>
      </c:catAx>
      <c:valAx>
        <c:axId val="14414179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1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'!$AD$135:$AD$153</c:f>
              <c:numCache>
                <c:formatCode>0.00%</c:formatCode>
                <c:ptCount val="19"/>
                <c:pt idx="0">
                  <c:v>0</c:v>
                </c:pt>
                <c:pt idx="1">
                  <c:v>-6.25E-2</c:v>
                </c:pt>
                <c:pt idx="2">
                  <c:v>-6.25E-2</c:v>
                </c:pt>
                <c:pt idx="3">
                  <c:v>-3.125E-2</c:v>
                </c:pt>
                <c:pt idx="4">
                  <c:v>-3.125E-2</c:v>
                </c:pt>
                <c:pt idx="5">
                  <c:v>-9.375E-2</c:v>
                </c:pt>
                <c:pt idx="6">
                  <c:v>-0.15625</c:v>
                </c:pt>
                <c:pt idx="7">
                  <c:v>-9.375E-2</c:v>
                </c:pt>
                <c:pt idx="8">
                  <c:v>-6.25E-2</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1C0C-43C7-B8E2-8F486F2B3B4A}"/>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'!$AE$135:$AE$153</c:f>
              <c:numCache>
                <c:formatCode>0.00%</c:formatCode>
                <c:ptCount val="19"/>
                <c:pt idx="0">
                  <c:v>6.25E-2</c:v>
                </c:pt>
                <c:pt idx="1">
                  <c:v>3.125E-2</c:v>
                </c:pt>
                <c:pt idx="2">
                  <c:v>3.125E-2</c:v>
                </c:pt>
                <c:pt idx="3">
                  <c:v>0</c:v>
                </c:pt>
                <c:pt idx="4">
                  <c:v>3.125E-2</c:v>
                </c:pt>
                <c:pt idx="5">
                  <c:v>0.125</c:v>
                </c:pt>
                <c:pt idx="6">
                  <c:v>9.375E-2</c:v>
                </c:pt>
                <c:pt idx="7">
                  <c:v>3.125E-2</c:v>
                </c:pt>
                <c:pt idx="8">
                  <c:v>0</c:v>
                </c:pt>
                <c:pt idx="9">
                  <c:v>0</c:v>
                </c:pt>
                <c:pt idx="10">
                  <c:v>0</c:v>
                </c:pt>
                <c:pt idx="11">
                  <c:v>0</c:v>
                </c:pt>
                <c:pt idx="12">
                  <c:v>0</c:v>
                </c:pt>
                <c:pt idx="13">
                  <c:v>3.125E-2</c:v>
                </c:pt>
                <c:pt idx="14">
                  <c:v>0</c:v>
                </c:pt>
                <c:pt idx="15">
                  <c:v>0</c:v>
                </c:pt>
                <c:pt idx="16">
                  <c:v>0</c:v>
                </c:pt>
                <c:pt idx="17">
                  <c:v>0</c:v>
                </c:pt>
                <c:pt idx="18">
                  <c:v>0</c:v>
                </c:pt>
              </c:numCache>
            </c:numRef>
          </c:val>
          <c:extLst>
            <c:ext xmlns:c16="http://schemas.microsoft.com/office/drawing/2014/chart" uri="{C3380CC4-5D6E-409C-BE32-E72D297353CC}">
              <c16:uniqueId val="{00000001-1C0C-43C7-B8E2-8F486F2B3B4A}"/>
            </c:ext>
          </c:extLst>
        </c:ser>
        <c:dLbls>
          <c:showLegendKey val="0"/>
          <c:showVal val="0"/>
          <c:showCatName val="0"/>
          <c:showSerName val="0"/>
          <c:showPercent val="0"/>
          <c:showBubbleSize val="0"/>
        </c:dLbls>
        <c:gapWidth val="0"/>
        <c:overlap val="100"/>
        <c:axId val="1441419552"/>
        <c:axId val="1441408672"/>
      </c:barChart>
      <c:catAx>
        <c:axId val="144141955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08672"/>
        <c:crosses val="autoZero"/>
        <c:auto val="1"/>
        <c:lblAlgn val="ctr"/>
        <c:lblOffset val="100"/>
        <c:tickLblSkip val="1"/>
        <c:noMultiLvlLbl val="0"/>
      </c:catAx>
      <c:valAx>
        <c:axId val="14414086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1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Hurunui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'!$AI$135:$AI$153</c:f>
              <c:numCache>
                <c:formatCode>0.00%</c:formatCode>
                <c:ptCount val="19"/>
                <c:pt idx="0">
                  <c:v>-3.5087719298245612E-2</c:v>
                </c:pt>
                <c:pt idx="1">
                  <c:v>-3.5087719298245612E-2</c:v>
                </c:pt>
                <c:pt idx="2">
                  <c:v>-3.5087719298245612E-2</c:v>
                </c:pt>
                <c:pt idx="3">
                  <c:v>-1.7543859649122806E-2</c:v>
                </c:pt>
                <c:pt idx="4">
                  <c:v>-1.7543859649122806E-2</c:v>
                </c:pt>
                <c:pt idx="5">
                  <c:v>-3.5087719298245612E-2</c:v>
                </c:pt>
                <c:pt idx="6">
                  <c:v>-3.5087719298245612E-2</c:v>
                </c:pt>
                <c:pt idx="7">
                  <c:v>-3.5087719298245612E-2</c:v>
                </c:pt>
                <c:pt idx="8">
                  <c:v>-3.5087719298245612E-2</c:v>
                </c:pt>
                <c:pt idx="9">
                  <c:v>-1.7543859649122806E-2</c:v>
                </c:pt>
                <c:pt idx="10">
                  <c:v>-3.5087719298245612E-2</c:v>
                </c:pt>
                <c:pt idx="11">
                  <c:v>-7.0175438596491224E-2</c:v>
                </c:pt>
                <c:pt idx="12">
                  <c:v>-5.2631578947368418E-2</c:v>
                </c:pt>
                <c:pt idx="13">
                  <c:v>-1.7543859649122806E-2</c:v>
                </c:pt>
                <c:pt idx="14">
                  <c:v>-3.5087719298245612E-2</c:v>
                </c:pt>
                <c:pt idx="15">
                  <c:v>-1.7543859649122806E-2</c:v>
                </c:pt>
                <c:pt idx="16">
                  <c:v>0</c:v>
                </c:pt>
                <c:pt idx="17">
                  <c:v>0</c:v>
                </c:pt>
                <c:pt idx="18">
                  <c:v>0</c:v>
                </c:pt>
              </c:numCache>
            </c:numRef>
          </c:val>
          <c:extLst>
            <c:ext xmlns:c16="http://schemas.microsoft.com/office/drawing/2014/chart" uri="{C3380CC4-5D6E-409C-BE32-E72D297353CC}">
              <c16:uniqueId val="{00000000-B9A4-4564-81B9-5E27BF81FD48}"/>
            </c:ext>
          </c:extLst>
        </c:ser>
        <c:ser>
          <c:idx val="1"/>
          <c:order val="1"/>
          <c:tx>
            <c:v>% female</c:v>
          </c:tx>
          <c:spPr>
            <a:solidFill>
              <a:schemeClr val="accent2"/>
            </a:solidFill>
            <a:ln>
              <a:noFill/>
            </a:ln>
            <a:effectLst/>
          </c:spPr>
          <c:invertIfNegative val="0"/>
          <c:cat>
            <c:strRef>
              <c:f>'5. Ethnicity by age and sex '!$A$135:$A$153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'!$AJ$135:$AJ$153</c:f>
              <c:numCache>
                <c:formatCode>0.00%</c:formatCode>
                <c:ptCount val="19"/>
                <c:pt idx="0">
                  <c:v>1.7543859649122806E-2</c:v>
                </c:pt>
                <c:pt idx="1">
                  <c:v>3.5087719298245612E-2</c:v>
                </c:pt>
                <c:pt idx="2">
                  <c:v>1.7543859649122806E-2</c:v>
                </c:pt>
                <c:pt idx="3">
                  <c:v>1.7543859649122806E-2</c:v>
                </c:pt>
                <c:pt idx="4">
                  <c:v>1.7543859649122806E-2</c:v>
                </c:pt>
                <c:pt idx="5">
                  <c:v>0</c:v>
                </c:pt>
                <c:pt idx="6">
                  <c:v>3.5087719298245612E-2</c:v>
                </c:pt>
                <c:pt idx="7">
                  <c:v>1.7543859649122806E-2</c:v>
                </c:pt>
                <c:pt idx="8">
                  <c:v>1.7543859649122806E-2</c:v>
                </c:pt>
                <c:pt idx="9">
                  <c:v>3.5087719298245612E-2</c:v>
                </c:pt>
                <c:pt idx="10">
                  <c:v>7.0175438596491224E-2</c:v>
                </c:pt>
                <c:pt idx="11">
                  <c:v>7.0175438596491224E-2</c:v>
                </c:pt>
                <c:pt idx="12">
                  <c:v>1.7543859649122806E-2</c:v>
                </c:pt>
                <c:pt idx="13">
                  <c:v>3.5087719298245612E-2</c:v>
                </c:pt>
                <c:pt idx="14">
                  <c:v>1.7543859649122806E-2</c:v>
                </c:pt>
                <c:pt idx="15">
                  <c:v>0</c:v>
                </c:pt>
                <c:pt idx="16">
                  <c:v>0</c:v>
                </c:pt>
                <c:pt idx="17">
                  <c:v>1.7543859649122806E-2</c:v>
                </c:pt>
                <c:pt idx="18">
                  <c:v>0</c:v>
                </c:pt>
              </c:numCache>
            </c:numRef>
          </c:val>
          <c:extLst>
            <c:ext xmlns:c16="http://schemas.microsoft.com/office/drawing/2014/chart" uri="{C3380CC4-5D6E-409C-BE32-E72D297353CC}">
              <c16:uniqueId val="{00000001-B9A4-4564-81B9-5E27BF81FD48}"/>
            </c:ext>
          </c:extLst>
        </c:ser>
        <c:dLbls>
          <c:showLegendKey val="0"/>
          <c:showVal val="0"/>
          <c:showCatName val="0"/>
          <c:showSerName val="0"/>
          <c:showPercent val="0"/>
          <c:showBubbleSize val="0"/>
        </c:dLbls>
        <c:gapWidth val="0"/>
        <c:overlap val="100"/>
        <c:axId val="1441420640"/>
        <c:axId val="1441421184"/>
      </c:barChart>
      <c:catAx>
        <c:axId val="144142064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21184"/>
        <c:crosses val="autoZero"/>
        <c:auto val="1"/>
        <c:lblAlgn val="ctr"/>
        <c:lblOffset val="100"/>
        <c:tickLblSkip val="1"/>
        <c:noMultiLvlLbl val="0"/>
      </c:catAx>
      <c:valAx>
        <c:axId val="14414211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2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'!$E$177:$E$195</c:f>
              <c:numCache>
                <c:formatCode>0.00%</c:formatCode>
                <c:ptCount val="19"/>
                <c:pt idx="0">
                  <c:v>-2.8839366743974991E-2</c:v>
                </c:pt>
                <c:pt idx="1">
                  <c:v>-3.2620752243622063E-2</c:v>
                </c:pt>
                <c:pt idx="2">
                  <c:v>-3.4940002016738934E-2</c:v>
                </c:pt>
                <c:pt idx="3">
                  <c:v>-3.3629121710194616E-2</c:v>
                </c:pt>
                <c:pt idx="4">
                  <c:v>-2.5209236664313805E-2</c:v>
                </c:pt>
                <c:pt idx="5">
                  <c:v>-2.5461329030956943E-2</c:v>
                </c:pt>
                <c:pt idx="6">
                  <c:v>-2.4301704144398507E-2</c:v>
                </c:pt>
                <c:pt idx="7">
                  <c:v>-2.4755470404356154E-2</c:v>
                </c:pt>
                <c:pt idx="8">
                  <c:v>-3.0099828577190683E-2</c:v>
                </c:pt>
                <c:pt idx="9">
                  <c:v>-3.7208833316527176E-2</c:v>
                </c:pt>
                <c:pt idx="10">
                  <c:v>-3.7662599576484823E-2</c:v>
                </c:pt>
                <c:pt idx="11">
                  <c:v>-3.604920842996874E-2</c:v>
                </c:pt>
                <c:pt idx="12">
                  <c:v>-3.0805687203791468E-2</c:v>
                </c:pt>
                <c:pt idx="13">
                  <c:v>-2.9293133003932641E-2</c:v>
                </c:pt>
                <c:pt idx="14">
                  <c:v>-2.5310073610971061E-2</c:v>
                </c:pt>
                <c:pt idx="15">
                  <c:v>-1.7041443985076132E-2</c:v>
                </c:pt>
                <c:pt idx="16">
                  <c:v>-1.0537460925683171E-2</c:v>
                </c:pt>
                <c:pt idx="17">
                  <c:v>-5.7477059594635473E-3</c:v>
                </c:pt>
                <c:pt idx="18">
                  <c:v>-1.9663204598164767E-3</c:v>
                </c:pt>
              </c:numCache>
            </c:numRef>
          </c:val>
          <c:extLst>
            <c:ext xmlns:c16="http://schemas.microsoft.com/office/drawing/2014/chart" uri="{C3380CC4-5D6E-409C-BE32-E72D297353CC}">
              <c16:uniqueId val="{00000000-F674-4CE3-8773-059158ED39DA}"/>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'!$F$177:$F$195</c:f>
              <c:numCache>
                <c:formatCode>0.00%</c:formatCode>
                <c:ptCount val="19"/>
                <c:pt idx="0">
                  <c:v>2.7679741857416559E-2</c:v>
                </c:pt>
                <c:pt idx="1">
                  <c:v>3.3276192396894222E-2</c:v>
                </c:pt>
                <c:pt idx="2">
                  <c:v>3.4385398810124028E-2</c:v>
                </c:pt>
                <c:pt idx="3">
                  <c:v>3.0906524150448724E-2</c:v>
                </c:pt>
                <c:pt idx="4">
                  <c:v>2.2637894524553795E-2</c:v>
                </c:pt>
                <c:pt idx="5">
                  <c:v>2.4755470404356154E-2</c:v>
                </c:pt>
                <c:pt idx="6">
                  <c:v>2.5864676817585964E-2</c:v>
                </c:pt>
                <c:pt idx="7">
                  <c:v>2.7377231017444791E-2</c:v>
                </c:pt>
                <c:pt idx="8">
                  <c:v>3.2973681556922457E-2</c:v>
                </c:pt>
                <c:pt idx="9">
                  <c:v>4.1242311182817383E-2</c:v>
                </c:pt>
                <c:pt idx="10">
                  <c:v>3.9326409196329536E-2</c:v>
                </c:pt>
                <c:pt idx="11">
                  <c:v>3.6805485529898152E-2</c:v>
                </c:pt>
                <c:pt idx="12">
                  <c:v>3.2217404456993046E-2</c:v>
                </c:pt>
                <c:pt idx="13">
                  <c:v>3.1360290410406375E-2</c:v>
                </c:pt>
                <c:pt idx="14">
                  <c:v>2.6066350710900472E-2</c:v>
                </c:pt>
                <c:pt idx="15">
                  <c:v>1.8402742764949076E-2</c:v>
                </c:pt>
                <c:pt idx="16">
                  <c:v>1.1596248865584351E-2</c:v>
                </c:pt>
                <c:pt idx="17">
                  <c:v>7.1594232126651206E-3</c:v>
                </c:pt>
                <c:pt idx="18">
                  <c:v>4.4368256529192292E-3</c:v>
                </c:pt>
              </c:numCache>
            </c:numRef>
          </c:val>
          <c:extLst>
            <c:ext xmlns:c16="http://schemas.microsoft.com/office/drawing/2014/chart" uri="{C3380CC4-5D6E-409C-BE32-E72D297353CC}">
              <c16:uniqueId val="{00000001-F674-4CE3-8773-059158ED39DA}"/>
            </c:ext>
          </c:extLst>
        </c:ser>
        <c:dLbls>
          <c:showLegendKey val="0"/>
          <c:showVal val="0"/>
          <c:showCatName val="0"/>
          <c:showSerName val="0"/>
          <c:showPercent val="0"/>
          <c:showBubbleSize val="0"/>
        </c:dLbls>
        <c:gapWidth val="0"/>
        <c:overlap val="100"/>
        <c:axId val="1441422816"/>
        <c:axId val="1441406496"/>
      </c:barChart>
      <c:catAx>
        <c:axId val="144142281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06496"/>
        <c:crosses val="autoZero"/>
        <c:auto val="1"/>
        <c:lblAlgn val="ctr"/>
        <c:lblOffset val="100"/>
        <c:tickLblSkip val="1"/>
        <c:noMultiLvlLbl val="0"/>
      </c:catAx>
      <c:valAx>
        <c:axId val="14414064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2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'!$J$177:$J$195</c:f>
              <c:numCache>
                <c:formatCode>0.00%</c:formatCode>
                <c:ptCount val="19"/>
                <c:pt idx="0">
                  <c:v>-2.8644279281722997E-2</c:v>
                </c:pt>
                <c:pt idx="1">
                  <c:v>-3.2496066836651655E-2</c:v>
                </c:pt>
                <c:pt idx="2">
                  <c:v>-3.499159116801389E-2</c:v>
                </c:pt>
                <c:pt idx="3">
                  <c:v>-3.2984321597135574E-2</c:v>
                </c:pt>
                <c:pt idx="4">
                  <c:v>-2.4466988553138395E-2</c:v>
                </c:pt>
                <c:pt idx="5">
                  <c:v>-2.4032984321597135E-2</c:v>
                </c:pt>
                <c:pt idx="6">
                  <c:v>-2.262247056908805E-2</c:v>
                </c:pt>
                <c:pt idx="7">
                  <c:v>-2.3598980090055878E-2</c:v>
                </c:pt>
                <c:pt idx="8">
                  <c:v>-2.9295285629034884E-2</c:v>
                </c:pt>
                <c:pt idx="9">
                  <c:v>-3.7107361796777517E-2</c:v>
                </c:pt>
                <c:pt idx="10">
                  <c:v>-3.7975370259860031E-2</c:v>
                </c:pt>
                <c:pt idx="11">
                  <c:v>-3.6130852275809693E-2</c:v>
                </c:pt>
                <c:pt idx="12">
                  <c:v>-3.1194054142027885E-2</c:v>
                </c:pt>
                <c:pt idx="13">
                  <c:v>-2.9946291976346771E-2</c:v>
                </c:pt>
                <c:pt idx="14">
                  <c:v>-2.6257256008246081E-2</c:v>
                </c:pt>
                <c:pt idx="15">
                  <c:v>-1.7848424022134216E-2</c:v>
                </c:pt>
                <c:pt idx="16">
                  <c:v>-1.1121358433244724E-2</c:v>
                </c:pt>
                <c:pt idx="17">
                  <c:v>-6.0760592415776051E-3</c:v>
                </c:pt>
                <c:pt idx="18">
                  <c:v>-2.1700211577062875E-3</c:v>
                </c:pt>
              </c:numCache>
            </c:numRef>
          </c:val>
          <c:extLst>
            <c:ext xmlns:c16="http://schemas.microsoft.com/office/drawing/2014/chart" uri="{C3380CC4-5D6E-409C-BE32-E72D297353CC}">
              <c16:uniqueId val="{00000000-16A7-429E-9F09-9433B339F1C6}"/>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'!$K$177:$K$195</c:f>
              <c:numCache>
                <c:formatCode>0.00%</c:formatCode>
                <c:ptCount val="19"/>
                <c:pt idx="0">
                  <c:v>2.7722020289697825E-2</c:v>
                </c:pt>
                <c:pt idx="1">
                  <c:v>3.3309824770791516E-2</c:v>
                </c:pt>
                <c:pt idx="2">
                  <c:v>3.4394835349644659E-2</c:v>
                </c:pt>
                <c:pt idx="3">
                  <c:v>3.0543047794715998E-2</c:v>
                </c:pt>
                <c:pt idx="4">
                  <c:v>2.278522215591602E-2</c:v>
                </c:pt>
                <c:pt idx="5">
                  <c:v>2.3978733792654479E-2</c:v>
                </c:pt>
                <c:pt idx="6">
                  <c:v>2.4575489611023706E-2</c:v>
                </c:pt>
                <c:pt idx="7">
                  <c:v>2.6528508652959366E-2</c:v>
                </c:pt>
                <c:pt idx="8">
                  <c:v>3.2441816307709002E-2</c:v>
                </c:pt>
                <c:pt idx="9">
                  <c:v>4.1176151467476808E-2</c:v>
                </c:pt>
                <c:pt idx="10">
                  <c:v>3.9440134541311775E-2</c:v>
                </c:pt>
                <c:pt idx="11">
                  <c:v>3.7270113383605488E-2</c:v>
                </c:pt>
                <c:pt idx="12">
                  <c:v>3.2821570010307603E-2</c:v>
                </c:pt>
                <c:pt idx="13">
                  <c:v>3.2387565778766343E-2</c:v>
                </c:pt>
                <c:pt idx="14">
                  <c:v>2.761351923181251E-2</c:v>
                </c:pt>
                <c:pt idx="15">
                  <c:v>1.9421689361471275E-2</c:v>
                </c:pt>
                <c:pt idx="16">
                  <c:v>1.2314870069983183E-2</c:v>
                </c:pt>
                <c:pt idx="17">
                  <c:v>7.5950740519720068E-3</c:v>
                </c:pt>
                <c:pt idx="18">
                  <c:v>4.7197960180111759E-3</c:v>
                </c:pt>
              </c:numCache>
            </c:numRef>
          </c:val>
          <c:extLst>
            <c:ext xmlns:c16="http://schemas.microsoft.com/office/drawing/2014/chart" uri="{C3380CC4-5D6E-409C-BE32-E72D297353CC}">
              <c16:uniqueId val="{00000001-16A7-429E-9F09-9433B339F1C6}"/>
            </c:ext>
          </c:extLst>
        </c:ser>
        <c:dLbls>
          <c:showLegendKey val="0"/>
          <c:showVal val="0"/>
          <c:showCatName val="0"/>
          <c:showSerName val="0"/>
          <c:showPercent val="0"/>
          <c:showBubbleSize val="0"/>
        </c:dLbls>
        <c:gapWidth val="0"/>
        <c:overlap val="100"/>
        <c:axId val="1441426624"/>
        <c:axId val="1441423904"/>
      </c:barChart>
      <c:catAx>
        <c:axId val="144142662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23904"/>
        <c:crosses val="autoZero"/>
        <c:auto val="1"/>
        <c:lblAlgn val="ctr"/>
        <c:lblOffset val="100"/>
        <c:tickLblSkip val="1"/>
        <c:noMultiLvlLbl val="0"/>
      </c:catAx>
      <c:valAx>
        <c:axId val="1441423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26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'!$O$177:$O$195</c:f>
              <c:numCache>
                <c:formatCode>0.00%</c:formatCode>
                <c:ptCount val="19"/>
                <c:pt idx="0">
                  <c:v>-0.14285714285714285</c:v>
                </c:pt>
                <c:pt idx="1">
                  <c:v>-0.1625615763546798</c:v>
                </c:pt>
                <c:pt idx="2">
                  <c:v>-0.16748768472906403</c:v>
                </c:pt>
                <c:pt idx="3">
                  <c:v>-0.15763546798029557</c:v>
                </c:pt>
                <c:pt idx="4">
                  <c:v>-0.1116584564860427</c:v>
                </c:pt>
                <c:pt idx="5">
                  <c:v>-9.5238095238095233E-2</c:v>
                </c:pt>
                <c:pt idx="6">
                  <c:v>-7.5533661740558297E-2</c:v>
                </c:pt>
                <c:pt idx="7">
                  <c:v>-6.8965517241379309E-2</c:v>
                </c:pt>
                <c:pt idx="8">
                  <c:v>-7.2249589490968796E-2</c:v>
                </c:pt>
                <c:pt idx="9">
                  <c:v>-9.3596059113300489E-2</c:v>
                </c:pt>
                <c:pt idx="10">
                  <c:v>-7.0607553366174053E-2</c:v>
                </c:pt>
                <c:pt idx="11">
                  <c:v>-7.0607553366174053E-2</c:v>
                </c:pt>
                <c:pt idx="12">
                  <c:v>-4.5977011494252873E-2</c:v>
                </c:pt>
                <c:pt idx="13">
                  <c:v>-4.1050903119868636E-2</c:v>
                </c:pt>
                <c:pt idx="14">
                  <c:v>-2.4630541871921183E-2</c:v>
                </c:pt>
                <c:pt idx="15">
                  <c:v>-1.4778325123152709E-2</c:v>
                </c:pt>
                <c:pt idx="16">
                  <c:v>-4.9261083743842365E-3</c:v>
                </c:pt>
                <c:pt idx="17">
                  <c:v>-3.2840722495894909E-3</c:v>
                </c:pt>
                <c:pt idx="18">
                  <c:v>-1.6420361247947454E-3</c:v>
                </c:pt>
              </c:numCache>
            </c:numRef>
          </c:val>
          <c:extLst>
            <c:ext xmlns:c16="http://schemas.microsoft.com/office/drawing/2014/chart" uri="{C3380CC4-5D6E-409C-BE32-E72D297353CC}">
              <c16:uniqueId val="{00000000-6317-45AD-A088-D94C7C622218}"/>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'!$P$177:$P$195</c:f>
              <c:numCache>
                <c:formatCode>0.00%</c:formatCode>
                <c:ptCount val="19"/>
                <c:pt idx="0">
                  <c:v>0.14285714285714285</c:v>
                </c:pt>
                <c:pt idx="1">
                  <c:v>0.14614121510673234</c:v>
                </c:pt>
                <c:pt idx="2">
                  <c:v>0.15270935960591134</c:v>
                </c:pt>
                <c:pt idx="3">
                  <c:v>0.13628899835796388</c:v>
                </c:pt>
                <c:pt idx="4">
                  <c:v>9.8522167487684734E-2</c:v>
                </c:pt>
                <c:pt idx="5">
                  <c:v>9.0311986863711002E-2</c:v>
                </c:pt>
                <c:pt idx="6">
                  <c:v>8.2101806239737271E-2</c:v>
                </c:pt>
                <c:pt idx="7">
                  <c:v>7.3891625615763554E-2</c:v>
                </c:pt>
                <c:pt idx="8">
                  <c:v>9.3596059113300489E-2</c:v>
                </c:pt>
                <c:pt idx="9">
                  <c:v>8.5385878489326772E-2</c:v>
                </c:pt>
                <c:pt idx="10">
                  <c:v>6.8965517241379309E-2</c:v>
                </c:pt>
                <c:pt idx="11">
                  <c:v>6.2397372742200329E-2</c:v>
                </c:pt>
                <c:pt idx="12">
                  <c:v>4.7619047619047616E-2</c:v>
                </c:pt>
                <c:pt idx="13">
                  <c:v>3.4482758620689655E-2</c:v>
                </c:pt>
                <c:pt idx="14">
                  <c:v>2.1346469622331693E-2</c:v>
                </c:pt>
                <c:pt idx="15">
                  <c:v>1.3136288998357963E-2</c:v>
                </c:pt>
                <c:pt idx="16">
                  <c:v>6.5681444991789817E-3</c:v>
                </c:pt>
                <c:pt idx="17">
                  <c:v>1.6420361247947454E-3</c:v>
                </c:pt>
                <c:pt idx="18">
                  <c:v>1.6420361247947454E-3</c:v>
                </c:pt>
              </c:numCache>
            </c:numRef>
          </c:val>
          <c:extLst>
            <c:ext xmlns:c16="http://schemas.microsoft.com/office/drawing/2014/chart" uri="{C3380CC4-5D6E-409C-BE32-E72D297353CC}">
              <c16:uniqueId val="{00000001-6317-45AD-A088-D94C7C622218}"/>
            </c:ext>
          </c:extLst>
        </c:ser>
        <c:dLbls>
          <c:showLegendKey val="0"/>
          <c:showVal val="0"/>
          <c:showCatName val="0"/>
          <c:showSerName val="0"/>
          <c:showPercent val="0"/>
          <c:showBubbleSize val="0"/>
        </c:dLbls>
        <c:gapWidth val="0"/>
        <c:overlap val="100"/>
        <c:axId val="1441424992"/>
        <c:axId val="1441427168"/>
      </c:barChart>
      <c:catAx>
        <c:axId val="144142499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27168"/>
        <c:crosses val="autoZero"/>
        <c:auto val="1"/>
        <c:lblAlgn val="ctr"/>
        <c:lblOffset val="100"/>
        <c:tickLblSkip val="1"/>
        <c:noMultiLvlLbl val="0"/>
      </c:catAx>
      <c:valAx>
        <c:axId val="14414271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2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Waimakariri</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'!$T$177:$T$195</c:f>
              <c:numCache>
                <c:formatCode>0.00%</c:formatCode>
                <c:ptCount val="19"/>
                <c:pt idx="0">
                  <c:v>-6.569343065693431E-2</c:v>
                </c:pt>
                <c:pt idx="1">
                  <c:v>-8.0291970802919707E-2</c:v>
                </c:pt>
                <c:pt idx="2">
                  <c:v>-5.4744525547445258E-2</c:v>
                </c:pt>
                <c:pt idx="3">
                  <c:v>-5.8394160583941604E-2</c:v>
                </c:pt>
                <c:pt idx="4">
                  <c:v>-2.9197080291970802E-2</c:v>
                </c:pt>
                <c:pt idx="5">
                  <c:v>-4.0145985401459854E-2</c:v>
                </c:pt>
                <c:pt idx="6">
                  <c:v>-4.3795620437956206E-2</c:v>
                </c:pt>
                <c:pt idx="7">
                  <c:v>-3.2846715328467155E-2</c:v>
                </c:pt>
                <c:pt idx="8">
                  <c:v>-2.9197080291970802E-2</c:v>
                </c:pt>
                <c:pt idx="9">
                  <c:v>-2.9197080291970802E-2</c:v>
                </c:pt>
                <c:pt idx="10">
                  <c:v>-1.824817518248175E-2</c:v>
                </c:pt>
                <c:pt idx="11">
                  <c:v>-3.6496350364963502E-3</c:v>
                </c:pt>
                <c:pt idx="12">
                  <c:v>-1.0948905109489052E-2</c:v>
                </c:pt>
                <c:pt idx="13">
                  <c:v>-1.0948905109489052E-2</c:v>
                </c:pt>
                <c:pt idx="14">
                  <c:v>-7.2992700729927005E-3</c:v>
                </c:pt>
                <c:pt idx="15">
                  <c:v>0</c:v>
                </c:pt>
                <c:pt idx="16">
                  <c:v>-3.6496350364963502E-3</c:v>
                </c:pt>
                <c:pt idx="17">
                  <c:v>0</c:v>
                </c:pt>
                <c:pt idx="18">
                  <c:v>0</c:v>
                </c:pt>
              </c:numCache>
            </c:numRef>
          </c:val>
          <c:extLst>
            <c:ext xmlns:c16="http://schemas.microsoft.com/office/drawing/2014/chart" uri="{C3380CC4-5D6E-409C-BE32-E72D297353CC}">
              <c16:uniqueId val="{00000000-2DBC-4676-9861-0BB0AE401AEF}"/>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'!$U$177:$U$195</c:f>
              <c:numCache>
                <c:formatCode>0.00%</c:formatCode>
                <c:ptCount val="19"/>
                <c:pt idx="0">
                  <c:v>6.9343065693430656E-2</c:v>
                </c:pt>
                <c:pt idx="1">
                  <c:v>6.569343065693431E-2</c:v>
                </c:pt>
                <c:pt idx="2">
                  <c:v>6.569343065693431E-2</c:v>
                </c:pt>
                <c:pt idx="3">
                  <c:v>4.7445255474452552E-2</c:v>
                </c:pt>
                <c:pt idx="4">
                  <c:v>2.5547445255474453E-2</c:v>
                </c:pt>
                <c:pt idx="5">
                  <c:v>4.0145985401459854E-2</c:v>
                </c:pt>
                <c:pt idx="6">
                  <c:v>2.9197080291970802E-2</c:v>
                </c:pt>
                <c:pt idx="7">
                  <c:v>2.5547445255474453E-2</c:v>
                </c:pt>
                <c:pt idx="8">
                  <c:v>2.1897810218978103E-2</c:v>
                </c:pt>
                <c:pt idx="9">
                  <c:v>1.824817518248175E-2</c:v>
                </c:pt>
                <c:pt idx="10">
                  <c:v>1.824817518248175E-2</c:v>
                </c:pt>
                <c:pt idx="11">
                  <c:v>1.824817518248175E-2</c:v>
                </c:pt>
                <c:pt idx="12">
                  <c:v>1.824817518248175E-2</c:v>
                </c:pt>
                <c:pt idx="13">
                  <c:v>3.6496350364963502E-3</c:v>
                </c:pt>
                <c:pt idx="14">
                  <c:v>3.6496350364963502E-3</c:v>
                </c:pt>
                <c:pt idx="15">
                  <c:v>3.6496350364963502E-3</c:v>
                </c:pt>
                <c:pt idx="16">
                  <c:v>0</c:v>
                </c:pt>
                <c:pt idx="17">
                  <c:v>0</c:v>
                </c:pt>
                <c:pt idx="18">
                  <c:v>0</c:v>
                </c:pt>
              </c:numCache>
            </c:numRef>
          </c:val>
          <c:extLst>
            <c:ext xmlns:c16="http://schemas.microsoft.com/office/drawing/2014/chart" uri="{C3380CC4-5D6E-409C-BE32-E72D297353CC}">
              <c16:uniqueId val="{00000001-2DBC-4676-9861-0BB0AE401AEF}"/>
            </c:ext>
          </c:extLst>
        </c:ser>
        <c:dLbls>
          <c:showLegendKey val="0"/>
          <c:showVal val="0"/>
          <c:showCatName val="0"/>
          <c:showSerName val="0"/>
          <c:showPercent val="0"/>
          <c:showBubbleSize val="0"/>
        </c:dLbls>
        <c:gapWidth val="0"/>
        <c:overlap val="100"/>
        <c:axId val="1441425536"/>
        <c:axId val="1441428256"/>
      </c:barChart>
      <c:catAx>
        <c:axId val="144142553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1428256"/>
        <c:crosses val="autoZero"/>
        <c:auto val="1"/>
        <c:lblAlgn val="ctr"/>
        <c:lblOffset val="100"/>
        <c:tickLblSkip val="1"/>
        <c:noMultiLvlLbl val="0"/>
      </c:catAx>
      <c:valAx>
        <c:axId val="14414282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2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Kaikōura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v>Census 2006</c:v>
          </c:tx>
          <c:invertIfNegative val="0"/>
          <c:val>
            <c:numRef>
              <c:f>('3. Ethnicity by TA'!$C$24,'3. Ethnicity by TA'!$G$24,'3. Ethnicity by TA'!$K$24,'3. Ethnicity by TA'!$O$24,'3. Ethnicity by TA'!$S$24,'3. Ethnicity by TA'!$W$24)</c:f>
              <c:numCache>
                <c:formatCode>0.00%</c:formatCode>
                <c:ptCount val="6"/>
                <c:pt idx="0">
                  <c:v>0.77083333333333337</c:v>
                </c:pt>
                <c:pt idx="1">
                  <c:v>0.17100694444444445</c:v>
                </c:pt>
                <c:pt idx="2">
                  <c:v>9.5486111111111119E-3</c:v>
                </c:pt>
                <c:pt idx="3">
                  <c:v>1.5625E-2</c:v>
                </c:pt>
                <c:pt idx="4">
                  <c:v>5.208333333333333E-3</c:v>
                </c:pt>
                <c:pt idx="5">
                  <c:v>0.1345486111111111</c:v>
                </c:pt>
              </c:numCache>
            </c:numRef>
          </c:val>
          <c:extLst>
            <c:ext xmlns:c16="http://schemas.microsoft.com/office/drawing/2014/chart" uri="{C3380CC4-5D6E-409C-BE32-E72D297353CC}">
              <c16:uniqueId val="{00000001-0E46-4D9E-949C-1DE385049291}"/>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TA'!$D$24,'3. Ethnicity by TA'!$H$24,'3. Ethnicity by TA'!$L$24,'3. Ethnicity by TA'!$P$24,'3. Ethnicity by TA'!$T$24,'3. Ethnicity by TA'!$X$24)</c:f>
              <c:numCache>
                <c:formatCode>0.00%</c:formatCode>
                <c:ptCount val="6"/>
                <c:pt idx="0">
                  <c:v>0.87789661319073087</c:v>
                </c:pt>
                <c:pt idx="1">
                  <c:v>0.17914438502673796</c:v>
                </c:pt>
                <c:pt idx="2">
                  <c:v>1.06951871657754E-2</c:v>
                </c:pt>
                <c:pt idx="3">
                  <c:v>2.3172905525846704E-2</c:v>
                </c:pt>
                <c:pt idx="4">
                  <c:v>7.1301247771836003E-3</c:v>
                </c:pt>
                <c:pt idx="5">
                  <c:v>1.871657754010695E-2</c:v>
                </c:pt>
              </c:numCache>
            </c:numRef>
          </c:val>
          <c:extLst>
            <c:ext xmlns:c16="http://schemas.microsoft.com/office/drawing/2014/chart" uri="{C3380CC4-5D6E-409C-BE32-E72D297353CC}">
              <c16:uniqueId val="{00000001-EA5A-4597-B3F0-26E66EA3F3F7}"/>
            </c:ext>
          </c:extLst>
        </c:ser>
        <c:ser>
          <c:idx val="1"/>
          <c:order val="2"/>
          <c:tx>
            <c:v>Census 2018</c:v>
          </c:tx>
          <c:invertIfNegative val="0"/>
          <c:val>
            <c:numRef>
              <c:f>('3. Ethnicity by TA'!$E$24,'3. Ethnicity by TA'!$I$24,'3. Ethnicity by TA'!$M$24,'3. Ethnicity by TA'!$Q$24,'3. Ethnicity by TA'!$U$24,'3. Ethnicity by TA'!$Y$24)</c:f>
              <c:numCache>
                <c:formatCode>0.00%</c:formatCode>
                <c:ptCount val="6"/>
                <c:pt idx="0">
                  <c:v>0.86042944785276076</c:v>
                </c:pt>
                <c:pt idx="1">
                  <c:v>0.18404907975460122</c:v>
                </c:pt>
                <c:pt idx="2">
                  <c:v>7.6687116564417178E-3</c:v>
                </c:pt>
                <c:pt idx="3">
                  <c:v>4.0644171779141106E-2</c:v>
                </c:pt>
                <c:pt idx="4">
                  <c:v>9.9693251533742328E-3</c:v>
                </c:pt>
                <c:pt idx="5">
                  <c:v>1.6104294478527608E-2</c:v>
                </c:pt>
              </c:numCache>
            </c:numRef>
          </c:val>
          <c:extLst>
            <c:ext xmlns:c16="http://schemas.microsoft.com/office/drawing/2014/chart" uri="{C3380CC4-5D6E-409C-BE32-E72D297353CC}">
              <c16:uniqueId val="{00000000-0E46-4D9E-949C-1DE385049291}"/>
            </c:ext>
          </c:extLst>
        </c:ser>
        <c:dLbls>
          <c:showLegendKey val="0"/>
          <c:showVal val="0"/>
          <c:showCatName val="0"/>
          <c:showSerName val="0"/>
          <c:showPercent val="0"/>
          <c:showBubbleSize val="0"/>
        </c:dLbls>
        <c:gapWidth val="150"/>
        <c:axId val="1409374592"/>
        <c:axId val="1409381120"/>
      </c:barChart>
      <c:catAx>
        <c:axId val="1409374592"/>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81120"/>
        <c:crosses val="autoZero"/>
        <c:auto val="1"/>
        <c:lblAlgn val="ctr"/>
        <c:lblOffset val="100"/>
        <c:noMultiLvlLbl val="0"/>
      </c:catAx>
      <c:valAx>
        <c:axId val="1409381120"/>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4592"/>
        <c:crosses val="autoZero"/>
        <c:crossBetween val="between"/>
      </c:valAx>
    </c:plotArea>
    <c:legend>
      <c:legendPos val="l"/>
      <c:layout>
        <c:manualLayout>
          <c:xMode val="edge"/>
          <c:yMode val="edge"/>
          <c:x val="0.81138888888888894"/>
          <c:y val="0.32753030303030295"/>
          <c:w val="0.133429012345679"/>
          <c:h val="0.1568805584405425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'!$Y$177:$Y$195</c:f>
              <c:numCache>
                <c:formatCode>0.00%</c:formatCode>
                <c:ptCount val="19"/>
                <c:pt idx="0">
                  <c:v>-4.0139616055846421E-2</c:v>
                </c:pt>
                <c:pt idx="1">
                  <c:v>-5.06108202443281E-2</c:v>
                </c:pt>
                <c:pt idx="2">
                  <c:v>-3.4904013961605584E-2</c:v>
                </c:pt>
                <c:pt idx="3">
                  <c:v>-4.1884816753926704E-2</c:v>
                </c:pt>
                <c:pt idx="4">
                  <c:v>-3.4904013961605584E-2</c:v>
                </c:pt>
                <c:pt idx="5">
                  <c:v>-4.8865619546247817E-2</c:v>
                </c:pt>
                <c:pt idx="6">
                  <c:v>-5.2356020942408377E-2</c:v>
                </c:pt>
                <c:pt idx="7">
                  <c:v>-4.3630017452006981E-2</c:v>
                </c:pt>
                <c:pt idx="8">
                  <c:v>-3.6649214659685861E-2</c:v>
                </c:pt>
                <c:pt idx="9">
                  <c:v>-2.2687609075043629E-2</c:v>
                </c:pt>
                <c:pt idx="10">
                  <c:v>-2.0942408376963352E-2</c:v>
                </c:pt>
                <c:pt idx="11">
                  <c:v>-1.7452006980802792E-2</c:v>
                </c:pt>
                <c:pt idx="12">
                  <c:v>-1.2216404886561954E-2</c:v>
                </c:pt>
                <c:pt idx="13">
                  <c:v>-6.9808027923211171E-3</c:v>
                </c:pt>
                <c:pt idx="14">
                  <c:v>-5.235602094240838E-3</c:v>
                </c:pt>
                <c:pt idx="15">
                  <c:v>-1.7452006980802793E-3</c:v>
                </c:pt>
                <c:pt idx="16">
                  <c:v>0</c:v>
                </c:pt>
                <c:pt idx="17">
                  <c:v>0</c:v>
                </c:pt>
                <c:pt idx="18">
                  <c:v>0</c:v>
                </c:pt>
              </c:numCache>
            </c:numRef>
          </c:val>
          <c:extLst>
            <c:ext xmlns:c16="http://schemas.microsoft.com/office/drawing/2014/chart" uri="{C3380CC4-5D6E-409C-BE32-E72D297353CC}">
              <c16:uniqueId val="{00000000-515D-4FD3-94A8-C4F85F89F1F3}"/>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'!$Z$177:$Z$195</c:f>
              <c:numCache>
                <c:formatCode>0.00%</c:formatCode>
                <c:ptCount val="19"/>
                <c:pt idx="0">
                  <c:v>4.712041884816754E-2</c:v>
                </c:pt>
                <c:pt idx="1">
                  <c:v>3.6649214659685861E-2</c:v>
                </c:pt>
                <c:pt idx="2">
                  <c:v>3.6649214659685861E-2</c:v>
                </c:pt>
                <c:pt idx="3">
                  <c:v>4.0139616055846421E-2</c:v>
                </c:pt>
                <c:pt idx="4">
                  <c:v>1.9197207678883072E-2</c:v>
                </c:pt>
                <c:pt idx="5">
                  <c:v>4.5375218150087257E-2</c:v>
                </c:pt>
                <c:pt idx="6">
                  <c:v>5.4101221640488653E-2</c:v>
                </c:pt>
                <c:pt idx="7">
                  <c:v>5.4101221640488653E-2</c:v>
                </c:pt>
                <c:pt idx="8">
                  <c:v>4.712041884816754E-2</c:v>
                </c:pt>
                <c:pt idx="9">
                  <c:v>4.0139616055846421E-2</c:v>
                </c:pt>
                <c:pt idx="10">
                  <c:v>4.0139616055846421E-2</c:v>
                </c:pt>
                <c:pt idx="11">
                  <c:v>2.4432809773123908E-2</c:v>
                </c:pt>
                <c:pt idx="12">
                  <c:v>2.2687609075043629E-2</c:v>
                </c:pt>
                <c:pt idx="13">
                  <c:v>1.3961605584642234E-2</c:v>
                </c:pt>
                <c:pt idx="14">
                  <c:v>3.4904013961605585E-3</c:v>
                </c:pt>
                <c:pt idx="15">
                  <c:v>0</c:v>
                </c:pt>
                <c:pt idx="16">
                  <c:v>0</c:v>
                </c:pt>
                <c:pt idx="17">
                  <c:v>1.7452006980802793E-3</c:v>
                </c:pt>
                <c:pt idx="18">
                  <c:v>0</c:v>
                </c:pt>
              </c:numCache>
            </c:numRef>
          </c:val>
          <c:extLst>
            <c:ext xmlns:c16="http://schemas.microsoft.com/office/drawing/2014/chart" uri="{C3380CC4-5D6E-409C-BE32-E72D297353CC}">
              <c16:uniqueId val="{00000001-515D-4FD3-94A8-C4F85F89F1F3}"/>
            </c:ext>
          </c:extLst>
        </c:ser>
        <c:dLbls>
          <c:showLegendKey val="0"/>
          <c:showVal val="0"/>
          <c:showCatName val="0"/>
          <c:showSerName val="0"/>
          <c:showPercent val="0"/>
          <c:showBubbleSize val="0"/>
        </c:dLbls>
        <c:gapWidth val="0"/>
        <c:overlap val="100"/>
        <c:axId val="1441430976"/>
        <c:axId val="1443221600"/>
      </c:barChart>
      <c:catAx>
        <c:axId val="14414309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21600"/>
        <c:crosses val="autoZero"/>
        <c:auto val="1"/>
        <c:lblAlgn val="ctr"/>
        <c:lblOffset val="100"/>
        <c:tickLblSkip val="1"/>
        <c:noMultiLvlLbl val="0"/>
      </c:catAx>
      <c:valAx>
        <c:axId val="14432216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430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'!$AD$177:$AD$195</c:f>
              <c:numCache>
                <c:formatCode>0.00%</c:formatCode>
                <c:ptCount val="19"/>
                <c:pt idx="0">
                  <c:v>-4.8192771084337352E-2</c:v>
                </c:pt>
                <c:pt idx="1">
                  <c:v>-3.614457831325301E-2</c:v>
                </c:pt>
                <c:pt idx="2">
                  <c:v>-2.4096385542168676E-2</c:v>
                </c:pt>
                <c:pt idx="3">
                  <c:v>-2.4096385542168676E-2</c:v>
                </c:pt>
                <c:pt idx="4">
                  <c:v>-2.4096385542168676E-2</c:v>
                </c:pt>
                <c:pt idx="5">
                  <c:v>-3.614457831325301E-2</c:v>
                </c:pt>
                <c:pt idx="6">
                  <c:v>-3.614457831325301E-2</c:v>
                </c:pt>
                <c:pt idx="7">
                  <c:v>-4.8192771084337352E-2</c:v>
                </c:pt>
                <c:pt idx="8">
                  <c:v>-4.8192771084337352E-2</c:v>
                </c:pt>
                <c:pt idx="9">
                  <c:v>-3.614457831325301E-2</c:v>
                </c:pt>
                <c:pt idx="10">
                  <c:v>-3.614457831325301E-2</c:v>
                </c:pt>
                <c:pt idx="11">
                  <c:v>-2.4096385542168676E-2</c:v>
                </c:pt>
                <c:pt idx="12">
                  <c:v>-2.4096385542168676E-2</c:v>
                </c:pt>
                <c:pt idx="13">
                  <c:v>-1.2048192771084338E-2</c:v>
                </c:pt>
                <c:pt idx="14">
                  <c:v>-1.2048192771084338E-2</c:v>
                </c:pt>
                <c:pt idx="15">
                  <c:v>0</c:v>
                </c:pt>
                <c:pt idx="16">
                  <c:v>0</c:v>
                </c:pt>
                <c:pt idx="17">
                  <c:v>0</c:v>
                </c:pt>
                <c:pt idx="18">
                  <c:v>0</c:v>
                </c:pt>
              </c:numCache>
            </c:numRef>
          </c:val>
          <c:extLst>
            <c:ext xmlns:c16="http://schemas.microsoft.com/office/drawing/2014/chart" uri="{C3380CC4-5D6E-409C-BE32-E72D297353CC}">
              <c16:uniqueId val="{00000000-724E-40AE-ADC7-AF7F6384DBD2}"/>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'!$AE$177:$AE$195</c:f>
              <c:numCache>
                <c:formatCode>0.00%</c:formatCode>
                <c:ptCount val="19"/>
                <c:pt idx="0">
                  <c:v>6.0240963855421686E-2</c:v>
                </c:pt>
                <c:pt idx="1">
                  <c:v>4.8192771084337352E-2</c:v>
                </c:pt>
                <c:pt idx="2">
                  <c:v>3.614457831325301E-2</c:v>
                </c:pt>
                <c:pt idx="3">
                  <c:v>2.4096385542168676E-2</c:v>
                </c:pt>
                <c:pt idx="4">
                  <c:v>4.8192771084337352E-2</c:v>
                </c:pt>
                <c:pt idx="5">
                  <c:v>3.614457831325301E-2</c:v>
                </c:pt>
                <c:pt idx="6">
                  <c:v>6.0240963855421686E-2</c:v>
                </c:pt>
                <c:pt idx="7">
                  <c:v>3.614457831325301E-2</c:v>
                </c:pt>
                <c:pt idx="8">
                  <c:v>4.8192771084337352E-2</c:v>
                </c:pt>
                <c:pt idx="9">
                  <c:v>2.4096385542168676E-2</c:v>
                </c:pt>
                <c:pt idx="10">
                  <c:v>3.614457831325301E-2</c:v>
                </c:pt>
                <c:pt idx="11">
                  <c:v>2.4096385542168676E-2</c:v>
                </c:pt>
                <c:pt idx="12">
                  <c:v>0</c:v>
                </c:pt>
                <c:pt idx="13">
                  <c:v>1.2048192771084338E-2</c:v>
                </c:pt>
                <c:pt idx="14">
                  <c:v>0</c:v>
                </c:pt>
                <c:pt idx="15">
                  <c:v>0</c:v>
                </c:pt>
                <c:pt idx="16">
                  <c:v>0</c:v>
                </c:pt>
                <c:pt idx="17">
                  <c:v>0</c:v>
                </c:pt>
                <c:pt idx="18">
                  <c:v>0</c:v>
                </c:pt>
              </c:numCache>
            </c:numRef>
          </c:val>
          <c:extLst>
            <c:ext xmlns:c16="http://schemas.microsoft.com/office/drawing/2014/chart" uri="{C3380CC4-5D6E-409C-BE32-E72D297353CC}">
              <c16:uniqueId val="{00000001-724E-40AE-ADC7-AF7F6384DBD2}"/>
            </c:ext>
          </c:extLst>
        </c:ser>
        <c:dLbls>
          <c:showLegendKey val="0"/>
          <c:showVal val="0"/>
          <c:showCatName val="0"/>
          <c:showSerName val="0"/>
          <c:showPercent val="0"/>
          <c:showBubbleSize val="0"/>
        </c:dLbls>
        <c:gapWidth val="0"/>
        <c:overlap val="100"/>
        <c:axId val="1443216704"/>
        <c:axId val="1443213984"/>
      </c:barChart>
      <c:catAx>
        <c:axId val="144321670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13984"/>
        <c:crosses val="autoZero"/>
        <c:auto val="1"/>
        <c:lblAlgn val="ctr"/>
        <c:lblOffset val="100"/>
        <c:tickLblSkip val="1"/>
        <c:noMultiLvlLbl val="0"/>
      </c:catAx>
      <c:valAx>
        <c:axId val="1443213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1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Waimakariri</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'!$AI$177:$AI$195</c:f>
              <c:numCache>
                <c:formatCode>0.00%</c:formatCode>
                <c:ptCount val="19"/>
                <c:pt idx="0">
                  <c:v>-2.9411764705882353E-2</c:v>
                </c:pt>
                <c:pt idx="1">
                  <c:v>-4.4117647058823532E-2</c:v>
                </c:pt>
                <c:pt idx="2">
                  <c:v>-4.4117647058823532E-2</c:v>
                </c:pt>
                <c:pt idx="3">
                  <c:v>-2.5735294117647058E-2</c:v>
                </c:pt>
                <c:pt idx="4">
                  <c:v>-1.4705882352941176E-2</c:v>
                </c:pt>
                <c:pt idx="5">
                  <c:v>-2.5735294117647058E-2</c:v>
                </c:pt>
                <c:pt idx="6">
                  <c:v>-3.3088235294117647E-2</c:v>
                </c:pt>
                <c:pt idx="7">
                  <c:v>-3.3088235294117647E-2</c:v>
                </c:pt>
                <c:pt idx="8">
                  <c:v>-4.4117647058823532E-2</c:v>
                </c:pt>
                <c:pt idx="9">
                  <c:v>-5.514705882352941E-2</c:v>
                </c:pt>
                <c:pt idx="10">
                  <c:v>-5.1470588235294115E-2</c:v>
                </c:pt>
                <c:pt idx="11">
                  <c:v>-5.8823529411764705E-2</c:v>
                </c:pt>
                <c:pt idx="12">
                  <c:v>-4.4117647058823532E-2</c:v>
                </c:pt>
                <c:pt idx="13">
                  <c:v>-2.2058823529411766E-2</c:v>
                </c:pt>
                <c:pt idx="14">
                  <c:v>-2.5735294117647058E-2</c:v>
                </c:pt>
                <c:pt idx="15">
                  <c:v>-7.3529411764705881E-3</c:v>
                </c:pt>
                <c:pt idx="16">
                  <c:v>0</c:v>
                </c:pt>
                <c:pt idx="17">
                  <c:v>-3.6764705882352941E-3</c:v>
                </c:pt>
                <c:pt idx="18">
                  <c:v>0</c:v>
                </c:pt>
              </c:numCache>
            </c:numRef>
          </c:val>
          <c:extLst>
            <c:ext xmlns:c16="http://schemas.microsoft.com/office/drawing/2014/chart" uri="{C3380CC4-5D6E-409C-BE32-E72D297353CC}">
              <c16:uniqueId val="{00000000-F3B4-4253-81D9-B981C189117D}"/>
            </c:ext>
          </c:extLst>
        </c:ser>
        <c:ser>
          <c:idx val="1"/>
          <c:order val="1"/>
          <c:tx>
            <c:v>% female</c:v>
          </c:tx>
          <c:spPr>
            <a:solidFill>
              <a:schemeClr val="accent2"/>
            </a:solidFill>
            <a:ln>
              <a:noFill/>
            </a:ln>
            <a:effectLst/>
          </c:spPr>
          <c:invertIfNegative val="0"/>
          <c:cat>
            <c:strRef>
              <c:f>'5. Ethnicity by age and sex '!$A$177:$A$195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'!$AJ$177:$AJ$195</c:f>
              <c:numCache>
                <c:formatCode>0.00%</c:formatCode>
                <c:ptCount val="19"/>
                <c:pt idx="0">
                  <c:v>2.5735294117647058E-2</c:v>
                </c:pt>
                <c:pt idx="1">
                  <c:v>3.6764705882352942E-2</c:v>
                </c:pt>
                <c:pt idx="2">
                  <c:v>4.0441176470588237E-2</c:v>
                </c:pt>
                <c:pt idx="3">
                  <c:v>1.8382352941176471E-2</c:v>
                </c:pt>
                <c:pt idx="4">
                  <c:v>1.1029411764705883E-2</c:v>
                </c:pt>
                <c:pt idx="5">
                  <c:v>2.2058823529411766E-2</c:v>
                </c:pt>
                <c:pt idx="6">
                  <c:v>1.8382352941176471E-2</c:v>
                </c:pt>
                <c:pt idx="7">
                  <c:v>1.8382352941176471E-2</c:v>
                </c:pt>
                <c:pt idx="8">
                  <c:v>3.6764705882352942E-2</c:v>
                </c:pt>
                <c:pt idx="9">
                  <c:v>5.1470588235294115E-2</c:v>
                </c:pt>
                <c:pt idx="10">
                  <c:v>3.3088235294117647E-2</c:v>
                </c:pt>
                <c:pt idx="11">
                  <c:v>4.4117647058823532E-2</c:v>
                </c:pt>
                <c:pt idx="12">
                  <c:v>2.9411764705882353E-2</c:v>
                </c:pt>
                <c:pt idx="13">
                  <c:v>3.3088235294117647E-2</c:v>
                </c:pt>
                <c:pt idx="14">
                  <c:v>7.3529411764705881E-3</c:v>
                </c:pt>
                <c:pt idx="15">
                  <c:v>7.3529411764705881E-3</c:v>
                </c:pt>
                <c:pt idx="16">
                  <c:v>3.6764705882352941E-3</c:v>
                </c:pt>
                <c:pt idx="17">
                  <c:v>3.6764705882352941E-3</c:v>
                </c:pt>
                <c:pt idx="18">
                  <c:v>0</c:v>
                </c:pt>
              </c:numCache>
            </c:numRef>
          </c:val>
          <c:extLst>
            <c:ext xmlns:c16="http://schemas.microsoft.com/office/drawing/2014/chart" uri="{C3380CC4-5D6E-409C-BE32-E72D297353CC}">
              <c16:uniqueId val="{00000001-F3B4-4253-81D9-B981C189117D}"/>
            </c:ext>
          </c:extLst>
        </c:ser>
        <c:dLbls>
          <c:showLegendKey val="0"/>
          <c:showVal val="0"/>
          <c:showCatName val="0"/>
          <c:showSerName val="0"/>
          <c:showPercent val="0"/>
          <c:showBubbleSize val="0"/>
        </c:dLbls>
        <c:gapWidth val="0"/>
        <c:overlap val="100"/>
        <c:axId val="1443219968"/>
        <c:axId val="1443228128"/>
      </c:barChart>
      <c:catAx>
        <c:axId val="144321996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28128"/>
        <c:crosses val="autoZero"/>
        <c:auto val="1"/>
        <c:lblAlgn val="ctr"/>
        <c:lblOffset val="100"/>
        <c:tickLblSkip val="1"/>
        <c:noMultiLvlLbl val="0"/>
      </c:catAx>
      <c:valAx>
        <c:axId val="14432281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1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'!$E$219:$E$237</c:f>
              <c:numCache>
                <c:formatCode>0.00%</c:formatCode>
                <c:ptCount val="19"/>
                <c:pt idx="0">
                  <c:v>-2.9121477699549602E-2</c:v>
                </c:pt>
                <c:pt idx="1">
                  <c:v>-3.0072681745012275E-2</c:v>
                </c:pt>
                <c:pt idx="2">
                  <c:v>-2.9202777190614787E-2</c:v>
                </c:pt>
                <c:pt idx="3">
                  <c:v>-3.2779954797482969E-2</c:v>
                </c:pt>
                <c:pt idx="4">
                  <c:v>-4.1584689679842607E-2</c:v>
                </c:pt>
                <c:pt idx="5">
                  <c:v>-4.3796035836815662E-2</c:v>
                </c:pt>
                <c:pt idx="6">
                  <c:v>-3.783678314173753E-2</c:v>
                </c:pt>
                <c:pt idx="7">
                  <c:v>-3.3088892863530672E-2</c:v>
                </c:pt>
                <c:pt idx="8">
                  <c:v>-3.1113315230646657E-2</c:v>
                </c:pt>
                <c:pt idx="9">
                  <c:v>-3.3877497926862975E-2</c:v>
                </c:pt>
                <c:pt idx="10">
                  <c:v>-3.1926310141298514E-2</c:v>
                </c:pt>
                <c:pt idx="11">
                  <c:v>-3.1332823856522661E-2</c:v>
                </c:pt>
                <c:pt idx="12">
                  <c:v>-2.6137786377457277E-2</c:v>
                </c:pt>
                <c:pt idx="13">
                  <c:v>-2.2089071722411018E-2</c:v>
                </c:pt>
                <c:pt idx="14">
                  <c:v>-1.6788344904960895E-2</c:v>
                </c:pt>
                <c:pt idx="15">
                  <c:v>-1.2129884066925741E-2</c:v>
                </c:pt>
                <c:pt idx="16">
                  <c:v>-8.0567795645599266E-3</c:v>
                </c:pt>
                <c:pt idx="17">
                  <c:v>-5.1462577844262692E-3</c:v>
                </c:pt>
                <c:pt idx="18">
                  <c:v>-2.4715045283816525E-3</c:v>
                </c:pt>
              </c:numCache>
            </c:numRef>
          </c:val>
          <c:extLst>
            <c:ext xmlns:c16="http://schemas.microsoft.com/office/drawing/2014/chart" uri="{C3380CC4-5D6E-409C-BE32-E72D297353CC}">
              <c16:uniqueId val="{00000000-74B9-435D-8893-A9B595A52EE5}"/>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'!$F$219:$F$237</c:f>
              <c:numCache>
                <c:formatCode>0.00%</c:formatCode>
                <c:ptCount val="19"/>
                <c:pt idx="0">
                  <c:v>2.7568657420204548E-2</c:v>
                </c:pt>
                <c:pt idx="1">
                  <c:v>2.9056438106697453E-2</c:v>
                </c:pt>
                <c:pt idx="2">
                  <c:v>2.7601177216630624E-2</c:v>
                </c:pt>
                <c:pt idx="3">
                  <c:v>3.0178371083397017E-2</c:v>
                </c:pt>
                <c:pt idx="4">
                  <c:v>3.6771759808783597E-2</c:v>
                </c:pt>
                <c:pt idx="5">
                  <c:v>3.9739191232662882E-2</c:v>
                </c:pt>
                <c:pt idx="6">
                  <c:v>3.5869335457960033E-2</c:v>
                </c:pt>
                <c:pt idx="7">
                  <c:v>3.2454756833222222E-2</c:v>
                </c:pt>
                <c:pt idx="8">
                  <c:v>3.1519812685972586E-2</c:v>
                </c:pt>
                <c:pt idx="9">
                  <c:v>3.4763662379473502E-2</c:v>
                </c:pt>
                <c:pt idx="10">
                  <c:v>3.2584836018926519E-2</c:v>
                </c:pt>
                <c:pt idx="11">
                  <c:v>3.2202728410920145E-2</c:v>
                </c:pt>
                <c:pt idx="12">
                  <c:v>2.7771906147867516E-2</c:v>
                </c:pt>
                <c:pt idx="13">
                  <c:v>2.3690671696395181E-2</c:v>
                </c:pt>
                <c:pt idx="14">
                  <c:v>1.9544397652070698E-2</c:v>
                </c:pt>
                <c:pt idx="15">
                  <c:v>1.5162355083657176E-2</c:v>
                </c:pt>
                <c:pt idx="16">
                  <c:v>1.1178680021463066E-2</c:v>
                </c:pt>
                <c:pt idx="17">
                  <c:v>8.3575876815011139E-3</c:v>
                </c:pt>
                <c:pt idx="18">
                  <c:v>5.4389359522609391E-3</c:v>
                </c:pt>
              </c:numCache>
            </c:numRef>
          </c:val>
          <c:extLst>
            <c:ext xmlns:c16="http://schemas.microsoft.com/office/drawing/2014/chart" uri="{C3380CC4-5D6E-409C-BE32-E72D297353CC}">
              <c16:uniqueId val="{00000001-74B9-435D-8893-A9B595A52EE5}"/>
            </c:ext>
          </c:extLst>
        </c:ser>
        <c:dLbls>
          <c:showLegendKey val="0"/>
          <c:showVal val="0"/>
          <c:showCatName val="0"/>
          <c:showSerName val="0"/>
          <c:showPercent val="0"/>
          <c:showBubbleSize val="0"/>
        </c:dLbls>
        <c:gapWidth val="0"/>
        <c:overlap val="100"/>
        <c:axId val="1443220512"/>
        <c:axId val="1443225408"/>
      </c:barChart>
      <c:catAx>
        <c:axId val="144322051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25408"/>
        <c:crosses val="autoZero"/>
        <c:auto val="1"/>
        <c:lblAlgn val="ctr"/>
        <c:lblOffset val="100"/>
        <c:tickLblSkip val="1"/>
        <c:noMultiLvlLbl val="0"/>
      </c:catAx>
      <c:valAx>
        <c:axId val="1443225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20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'!$J$219:$J$237</c:f>
              <c:numCache>
                <c:formatCode>0.00%</c:formatCode>
                <c:ptCount val="19"/>
                <c:pt idx="0">
                  <c:v>-2.7430588186156273E-2</c:v>
                </c:pt>
                <c:pt idx="1">
                  <c:v>-2.9247460034040242E-2</c:v>
                </c:pt>
                <c:pt idx="2">
                  <c:v>-2.9310110787415553E-2</c:v>
                </c:pt>
                <c:pt idx="3">
                  <c:v>-3.2547066378473204E-2</c:v>
                </c:pt>
                <c:pt idx="4">
                  <c:v>-3.8561538702502896E-2</c:v>
                </c:pt>
                <c:pt idx="5">
                  <c:v>-3.7893263999832928E-2</c:v>
                </c:pt>
                <c:pt idx="6">
                  <c:v>-3.2129394689304473E-2</c:v>
                </c:pt>
                <c:pt idx="7">
                  <c:v>-2.7743841953032818E-2</c:v>
                </c:pt>
                <c:pt idx="8">
                  <c:v>-2.9028182397226661E-2</c:v>
                </c:pt>
                <c:pt idx="9">
                  <c:v>-3.3810523238208608E-2</c:v>
                </c:pt>
                <c:pt idx="10">
                  <c:v>-3.3507711263561279E-2</c:v>
                </c:pt>
                <c:pt idx="11">
                  <c:v>-3.383140682266704E-2</c:v>
                </c:pt>
                <c:pt idx="12">
                  <c:v>-2.8829788344871515E-2</c:v>
                </c:pt>
                <c:pt idx="13">
                  <c:v>-2.4621746076496569E-2</c:v>
                </c:pt>
                <c:pt idx="14">
                  <c:v>-1.9588802222013386E-2</c:v>
                </c:pt>
                <c:pt idx="15">
                  <c:v>-1.4294813561799747E-2</c:v>
                </c:pt>
                <c:pt idx="16">
                  <c:v>-9.7421921498606016E-3</c:v>
                </c:pt>
                <c:pt idx="17">
                  <c:v>-6.3172842986770252E-3</c:v>
                </c:pt>
                <c:pt idx="18">
                  <c:v>-3.0594451231609394E-3</c:v>
                </c:pt>
              </c:numCache>
            </c:numRef>
          </c:val>
          <c:extLst>
            <c:ext xmlns:c16="http://schemas.microsoft.com/office/drawing/2014/chart" uri="{C3380CC4-5D6E-409C-BE32-E72D297353CC}">
              <c16:uniqueId val="{00000000-767D-409D-B474-E1A795BB2163}"/>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'!$K$219:$K$237</c:f>
              <c:numCache>
                <c:formatCode>0.00%</c:formatCode>
                <c:ptCount val="19"/>
                <c:pt idx="0">
                  <c:v>2.6250665664254613E-2</c:v>
                </c:pt>
                <c:pt idx="1">
                  <c:v>2.8359907694556694E-2</c:v>
                </c:pt>
                <c:pt idx="2">
                  <c:v>2.7973561382075619E-2</c:v>
                </c:pt>
                <c:pt idx="3">
                  <c:v>3.0448266140400339E-2</c:v>
                </c:pt>
                <c:pt idx="4">
                  <c:v>3.5940648852969125E-2</c:v>
                </c:pt>
                <c:pt idx="5">
                  <c:v>3.5846672722906162E-2</c:v>
                </c:pt>
                <c:pt idx="6">
                  <c:v>3.0563125854921738E-2</c:v>
                </c:pt>
                <c:pt idx="7">
                  <c:v>2.8297256941181386E-2</c:v>
                </c:pt>
                <c:pt idx="8">
                  <c:v>3.0260313880274409E-2</c:v>
                </c:pt>
                <c:pt idx="9">
                  <c:v>3.5460326410425083E-2</c:v>
                </c:pt>
                <c:pt idx="10">
                  <c:v>3.4708517369921373E-2</c:v>
                </c:pt>
                <c:pt idx="11">
                  <c:v>3.4990445760110268E-2</c:v>
                </c:pt>
                <c:pt idx="12">
                  <c:v>3.0302081049191285E-2</c:v>
                </c:pt>
                <c:pt idx="13">
                  <c:v>2.6960707535841451E-2</c:v>
                </c:pt>
                <c:pt idx="14">
                  <c:v>2.3128569787718364E-2</c:v>
                </c:pt>
                <c:pt idx="15">
                  <c:v>1.8168718478839708E-2</c:v>
                </c:pt>
                <c:pt idx="16">
                  <c:v>1.357432989798369E-2</c:v>
                </c:pt>
                <c:pt idx="17">
                  <c:v>1.0389583268072131E-2</c:v>
                </c:pt>
                <c:pt idx="18">
                  <c:v>6.8289321179087177E-3</c:v>
                </c:pt>
              </c:numCache>
            </c:numRef>
          </c:val>
          <c:extLst>
            <c:ext xmlns:c16="http://schemas.microsoft.com/office/drawing/2014/chart" uri="{C3380CC4-5D6E-409C-BE32-E72D297353CC}">
              <c16:uniqueId val="{00000001-767D-409D-B474-E1A795BB2163}"/>
            </c:ext>
          </c:extLst>
        </c:ser>
        <c:dLbls>
          <c:showLegendKey val="0"/>
          <c:showVal val="0"/>
          <c:showCatName val="0"/>
          <c:showSerName val="0"/>
          <c:showPercent val="0"/>
          <c:showBubbleSize val="0"/>
        </c:dLbls>
        <c:gapWidth val="0"/>
        <c:overlap val="100"/>
        <c:axId val="1443217792"/>
        <c:axId val="1443219424"/>
      </c:barChart>
      <c:catAx>
        <c:axId val="144321779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19424"/>
        <c:crosses val="autoZero"/>
        <c:auto val="1"/>
        <c:lblAlgn val="ctr"/>
        <c:lblOffset val="100"/>
        <c:tickLblSkip val="1"/>
        <c:noMultiLvlLbl val="0"/>
      </c:catAx>
      <c:valAx>
        <c:axId val="14432194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1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'!$O$219:$O$237</c:f>
              <c:numCache>
                <c:formatCode>0.00%</c:formatCode>
                <c:ptCount val="19"/>
                <c:pt idx="0">
                  <c:v>-5.5346323890617326E-2</c:v>
                </c:pt>
                <c:pt idx="1">
                  <c:v>-5.2971999345013919E-2</c:v>
                </c:pt>
                <c:pt idx="2">
                  <c:v>-5.0761421319796954E-2</c:v>
                </c:pt>
                <c:pt idx="3">
                  <c:v>-4.6094645488783365E-2</c:v>
                </c:pt>
                <c:pt idx="4">
                  <c:v>-5.1088914360569837E-2</c:v>
                </c:pt>
                <c:pt idx="5">
                  <c:v>-4.5521532667430815E-2</c:v>
                </c:pt>
                <c:pt idx="6">
                  <c:v>-3.3568036679220564E-2</c:v>
                </c:pt>
                <c:pt idx="7">
                  <c:v>-2.9228753888979858E-2</c:v>
                </c:pt>
                <c:pt idx="8">
                  <c:v>-2.7673161945308663E-2</c:v>
                </c:pt>
                <c:pt idx="9">
                  <c:v>-2.8573767807434092E-2</c:v>
                </c:pt>
                <c:pt idx="10">
                  <c:v>-2.6199443261830685E-2</c:v>
                </c:pt>
                <c:pt idx="11">
                  <c:v>-2.2351400032749304E-2</c:v>
                </c:pt>
                <c:pt idx="12">
                  <c:v>-1.6374652038644178E-2</c:v>
                </c:pt>
                <c:pt idx="13">
                  <c:v>-1.09710168658916E-2</c:v>
                </c:pt>
                <c:pt idx="14">
                  <c:v>-7.0411003766169969E-3</c:v>
                </c:pt>
                <c:pt idx="15">
                  <c:v>-3.7661699688881613E-3</c:v>
                </c:pt>
                <c:pt idx="16">
                  <c:v>-1.555591943671197E-3</c:v>
                </c:pt>
                <c:pt idx="17">
                  <c:v>-7.3685934173898799E-4</c:v>
                </c:pt>
                <c:pt idx="18">
                  <c:v>-3.2749304077288359E-4</c:v>
                </c:pt>
              </c:numCache>
            </c:numRef>
          </c:val>
          <c:extLst>
            <c:ext xmlns:c16="http://schemas.microsoft.com/office/drawing/2014/chart" uri="{C3380CC4-5D6E-409C-BE32-E72D297353CC}">
              <c16:uniqueId val="{00000000-4BF4-498C-B8B3-BA79416EA741}"/>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'!$P$219:$P$237</c:f>
              <c:numCache>
                <c:formatCode>0.00%</c:formatCode>
                <c:ptCount val="19"/>
                <c:pt idx="0">
                  <c:v>5.2071393482888487E-2</c:v>
                </c:pt>
                <c:pt idx="1">
                  <c:v>5.3954478467332569E-2</c:v>
                </c:pt>
                <c:pt idx="2">
                  <c:v>4.732274439168168E-2</c:v>
                </c:pt>
                <c:pt idx="3">
                  <c:v>4.5194039626657932E-2</c:v>
                </c:pt>
                <c:pt idx="4">
                  <c:v>4.871458981496643E-2</c:v>
                </c:pt>
                <c:pt idx="5">
                  <c:v>4.3147208121827409E-2</c:v>
                </c:pt>
                <c:pt idx="6">
                  <c:v>3.2749304077288356E-2</c:v>
                </c:pt>
                <c:pt idx="7">
                  <c:v>2.8491894547240871E-2</c:v>
                </c:pt>
                <c:pt idx="8">
                  <c:v>2.7181922384149338E-2</c:v>
                </c:pt>
                <c:pt idx="9">
                  <c:v>2.8573767807434092E-2</c:v>
                </c:pt>
                <c:pt idx="10">
                  <c:v>2.4070738496806944E-2</c:v>
                </c:pt>
                <c:pt idx="11">
                  <c:v>2.0058948747339118E-2</c:v>
                </c:pt>
                <c:pt idx="12">
                  <c:v>1.4327820533813656E-2</c:v>
                </c:pt>
                <c:pt idx="13">
                  <c:v>1.0479777304732275E-2</c:v>
                </c:pt>
                <c:pt idx="14">
                  <c:v>6.1404945144915672E-3</c:v>
                </c:pt>
                <c:pt idx="15">
                  <c:v>3.6842967086949401E-3</c:v>
                </c:pt>
                <c:pt idx="16">
                  <c:v>2.0468315048305223E-3</c:v>
                </c:pt>
                <c:pt idx="17">
                  <c:v>1.3099721630915344E-3</c:v>
                </c:pt>
                <c:pt idx="18">
                  <c:v>4.9123956115932536E-4</c:v>
                </c:pt>
              </c:numCache>
            </c:numRef>
          </c:val>
          <c:extLst>
            <c:ext xmlns:c16="http://schemas.microsoft.com/office/drawing/2014/chart" uri="{C3380CC4-5D6E-409C-BE32-E72D297353CC}">
              <c16:uniqueId val="{00000001-4BF4-498C-B8B3-BA79416EA741}"/>
            </c:ext>
          </c:extLst>
        </c:ser>
        <c:dLbls>
          <c:showLegendKey val="0"/>
          <c:showVal val="0"/>
          <c:showCatName val="0"/>
          <c:showSerName val="0"/>
          <c:showPercent val="0"/>
          <c:showBubbleSize val="0"/>
        </c:dLbls>
        <c:gapWidth val="0"/>
        <c:overlap val="100"/>
        <c:axId val="1443229760"/>
        <c:axId val="1443225952"/>
      </c:barChart>
      <c:catAx>
        <c:axId val="144322976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25952"/>
        <c:crosses val="autoZero"/>
        <c:auto val="1"/>
        <c:lblAlgn val="ctr"/>
        <c:lblOffset val="100"/>
        <c:tickLblSkip val="1"/>
        <c:noMultiLvlLbl val="0"/>
      </c:catAx>
      <c:valAx>
        <c:axId val="14432259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2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Christchurch</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'!$T$219:$T$237</c:f>
              <c:numCache>
                <c:formatCode>0.00%</c:formatCode>
                <c:ptCount val="19"/>
                <c:pt idx="0">
                  <c:v>-6.5171392297926359E-2</c:v>
                </c:pt>
                <c:pt idx="1">
                  <c:v>-5.8823529411764705E-2</c:v>
                </c:pt>
                <c:pt idx="2">
                  <c:v>-5.3956834532374098E-2</c:v>
                </c:pt>
                <c:pt idx="3">
                  <c:v>-4.8032162505289883E-2</c:v>
                </c:pt>
                <c:pt idx="4">
                  <c:v>-5.0148116800677107E-2</c:v>
                </c:pt>
                <c:pt idx="5">
                  <c:v>-4.5069826491747775E-2</c:v>
                </c:pt>
                <c:pt idx="6">
                  <c:v>-3.4913245873889123E-2</c:v>
                </c:pt>
                <c:pt idx="7">
                  <c:v>-3.2585696148963179E-2</c:v>
                </c:pt>
                <c:pt idx="8">
                  <c:v>-2.8988573846804908E-2</c:v>
                </c:pt>
                <c:pt idx="9">
                  <c:v>-2.4968260685569191E-2</c:v>
                </c:pt>
                <c:pt idx="10">
                  <c:v>-2.0947947524333474E-2</c:v>
                </c:pt>
                <c:pt idx="11">
                  <c:v>-1.8831993228946256E-2</c:v>
                </c:pt>
                <c:pt idx="12">
                  <c:v>-1.3965298349555649E-2</c:v>
                </c:pt>
                <c:pt idx="13">
                  <c:v>-1.0368176047397376E-2</c:v>
                </c:pt>
                <c:pt idx="14">
                  <c:v>-5.2898857384680491E-3</c:v>
                </c:pt>
                <c:pt idx="15">
                  <c:v>-3.5971223021582736E-3</c:v>
                </c:pt>
                <c:pt idx="16">
                  <c:v>-1.9043588658484976E-3</c:v>
                </c:pt>
                <c:pt idx="17">
                  <c:v>-6.3478628861616594E-4</c:v>
                </c:pt>
                <c:pt idx="18">
                  <c:v>-4.2319085907744394E-4</c:v>
                </c:pt>
              </c:numCache>
            </c:numRef>
          </c:val>
          <c:extLst>
            <c:ext xmlns:c16="http://schemas.microsoft.com/office/drawing/2014/chart" uri="{C3380CC4-5D6E-409C-BE32-E72D297353CC}">
              <c16:uniqueId val="{00000000-5BA4-4D4E-BB57-C5D8855ED197}"/>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'!$U$219:$U$237</c:f>
              <c:numCache>
                <c:formatCode>0.00%</c:formatCode>
                <c:ptCount val="19"/>
                <c:pt idx="0">
                  <c:v>5.5649597968683878E-2</c:v>
                </c:pt>
                <c:pt idx="1">
                  <c:v>5.4803216250528988E-2</c:v>
                </c:pt>
                <c:pt idx="2">
                  <c:v>4.9936521371138382E-2</c:v>
                </c:pt>
                <c:pt idx="3">
                  <c:v>4.6550994498518829E-2</c:v>
                </c:pt>
                <c:pt idx="4">
                  <c:v>4.7820567075751164E-2</c:v>
                </c:pt>
                <c:pt idx="5">
                  <c:v>3.9356749894202285E-2</c:v>
                </c:pt>
                <c:pt idx="6">
                  <c:v>3.6394413880660177E-2</c:v>
                </c:pt>
                <c:pt idx="7">
                  <c:v>2.920016927634363E-2</c:v>
                </c:pt>
                <c:pt idx="8">
                  <c:v>2.6661024121878967E-2</c:v>
                </c:pt>
                <c:pt idx="9">
                  <c:v>2.2005924672027083E-2</c:v>
                </c:pt>
                <c:pt idx="10">
                  <c:v>2.1371138383410919E-2</c:v>
                </c:pt>
                <c:pt idx="11">
                  <c:v>1.8408802369868811E-2</c:v>
                </c:pt>
                <c:pt idx="12">
                  <c:v>1.184934405416843E-2</c:v>
                </c:pt>
                <c:pt idx="13">
                  <c:v>8.4638171815488786E-3</c:v>
                </c:pt>
                <c:pt idx="14">
                  <c:v>5.5014811680067707E-3</c:v>
                </c:pt>
                <c:pt idx="15">
                  <c:v>3.8087177316969952E-3</c:v>
                </c:pt>
                <c:pt idx="16">
                  <c:v>1.6927634363097758E-3</c:v>
                </c:pt>
                <c:pt idx="17">
                  <c:v>8.4638171815488788E-4</c:v>
                </c:pt>
                <c:pt idx="18">
                  <c:v>8.4638171815488788E-4</c:v>
                </c:pt>
              </c:numCache>
            </c:numRef>
          </c:val>
          <c:extLst>
            <c:ext xmlns:c16="http://schemas.microsoft.com/office/drawing/2014/chart" uri="{C3380CC4-5D6E-409C-BE32-E72D297353CC}">
              <c16:uniqueId val="{00000001-5BA4-4D4E-BB57-C5D8855ED197}"/>
            </c:ext>
          </c:extLst>
        </c:ser>
        <c:dLbls>
          <c:showLegendKey val="0"/>
          <c:showVal val="0"/>
          <c:showCatName val="0"/>
          <c:showSerName val="0"/>
          <c:showPercent val="0"/>
          <c:showBubbleSize val="0"/>
        </c:dLbls>
        <c:gapWidth val="0"/>
        <c:overlap val="100"/>
        <c:axId val="1443230304"/>
        <c:axId val="1443230848"/>
      </c:barChart>
      <c:catAx>
        <c:axId val="144323030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0848"/>
        <c:crosses val="autoZero"/>
        <c:auto val="1"/>
        <c:lblAlgn val="ctr"/>
        <c:lblOffset val="100"/>
        <c:tickLblSkip val="1"/>
        <c:noMultiLvlLbl val="0"/>
      </c:catAx>
      <c:valAx>
        <c:axId val="14432308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30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'!$Y$219:$Y$237</c:f>
              <c:numCache>
                <c:formatCode>0.00%</c:formatCode>
                <c:ptCount val="19"/>
                <c:pt idx="0">
                  <c:v>-3.9120471409864688E-2</c:v>
                </c:pt>
                <c:pt idx="1">
                  <c:v>-3.2409428197293755E-2</c:v>
                </c:pt>
                <c:pt idx="2">
                  <c:v>-2.8808380619816675E-2</c:v>
                </c:pt>
                <c:pt idx="3">
                  <c:v>-3.2463989524225231E-2</c:v>
                </c:pt>
                <c:pt idx="4">
                  <c:v>-5.4725010912265386E-2</c:v>
                </c:pt>
                <c:pt idx="5">
                  <c:v>-6.9238323876036664E-2</c:v>
                </c:pt>
                <c:pt idx="6">
                  <c:v>-5.9690091663029243E-2</c:v>
                </c:pt>
                <c:pt idx="7">
                  <c:v>-5.4725010912265386E-2</c:v>
                </c:pt>
                <c:pt idx="8">
                  <c:v>-3.6774334351811433E-2</c:v>
                </c:pt>
                <c:pt idx="9">
                  <c:v>-2.9353993889131385E-2</c:v>
                </c:pt>
                <c:pt idx="10">
                  <c:v>-1.9423832387603666E-2</c:v>
                </c:pt>
                <c:pt idx="11">
                  <c:v>-1.5659100829332168E-2</c:v>
                </c:pt>
                <c:pt idx="12">
                  <c:v>-1.2385421213443911E-2</c:v>
                </c:pt>
                <c:pt idx="13">
                  <c:v>-1.0202968136185072E-2</c:v>
                </c:pt>
                <c:pt idx="14">
                  <c:v>-4.9105194238323879E-3</c:v>
                </c:pt>
                <c:pt idx="15">
                  <c:v>-3.6556089044085553E-3</c:v>
                </c:pt>
                <c:pt idx="16">
                  <c:v>-2.018769096464426E-3</c:v>
                </c:pt>
                <c:pt idx="17">
                  <c:v>-9.2754255783500654E-4</c:v>
                </c:pt>
                <c:pt idx="18">
                  <c:v>-3.8192928852029683E-4</c:v>
                </c:pt>
              </c:numCache>
            </c:numRef>
          </c:val>
          <c:extLst>
            <c:ext xmlns:c16="http://schemas.microsoft.com/office/drawing/2014/chart" uri="{C3380CC4-5D6E-409C-BE32-E72D297353CC}">
              <c16:uniqueId val="{00000000-5847-4339-9D7F-CD3BF481499E}"/>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'!$Z$219:$Z$237</c:f>
              <c:numCache>
                <c:formatCode>0.00%</c:formatCode>
                <c:ptCount val="19"/>
                <c:pt idx="0">
                  <c:v>3.6610650371017024E-2</c:v>
                </c:pt>
                <c:pt idx="1">
                  <c:v>3.371890004364906E-2</c:v>
                </c:pt>
                <c:pt idx="2">
                  <c:v>2.6625927542557836E-2</c:v>
                </c:pt>
                <c:pt idx="3">
                  <c:v>2.8262767350501965E-2</c:v>
                </c:pt>
                <c:pt idx="4">
                  <c:v>4.0320820602357046E-2</c:v>
                </c:pt>
                <c:pt idx="5">
                  <c:v>5.8762549105194239E-2</c:v>
                </c:pt>
                <c:pt idx="6">
                  <c:v>6.0344827586206899E-2</c:v>
                </c:pt>
                <c:pt idx="7">
                  <c:v>5.2706241815800962E-2</c:v>
                </c:pt>
                <c:pt idx="8">
                  <c:v>3.7319947621126143E-2</c:v>
                </c:pt>
                <c:pt idx="9">
                  <c:v>3.1972937581841991E-2</c:v>
                </c:pt>
                <c:pt idx="10">
                  <c:v>2.2752073330423395E-2</c:v>
                </c:pt>
                <c:pt idx="11">
                  <c:v>2.0078568310781319E-2</c:v>
                </c:pt>
                <c:pt idx="12">
                  <c:v>1.8823657791357487E-2</c:v>
                </c:pt>
                <c:pt idx="13">
                  <c:v>1.0966826713225665E-2</c:v>
                </c:pt>
                <c:pt idx="14">
                  <c:v>5.9471846355303361E-3</c:v>
                </c:pt>
                <c:pt idx="15">
                  <c:v>3.819292885202968E-3</c:v>
                </c:pt>
                <c:pt idx="16">
                  <c:v>2.6189436927106066E-3</c:v>
                </c:pt>
                <c:pt idx="17">
                  <c:v>1.2003491924923613E-3</c:v>
                </c:pt>
                <c:pt idx="18">
                  <c:v>4.9105194238323877E-4</c:v>
                </c:pt>
              </c:numCache>
            </c:numRef>
          </c:val>
          <c:extLst>
            <c:ext xmlns:c16="http://schemas.microsoft.com/office/drawing/2014/chart" uri="{C3380CC4-5D6E-409C-BE32-E72D297353CC}">
              <c16:uniqueId val="{00000001-5847-4339-9D7F-CD3BF481499E}"/>
            </c:ext>
          </c:extLst>
        </c:ser>
        <c:dLbls>
          <c:showLegendKey val="0"/>
          <c:showVal val="0"/>
          <c:showCatName val="0"/>
          <c:showSerName val="0"/>
          <c:showPercent val="0"/>
          <c:showBubbleSize val="0"/>
        </c:dLbls>
        <c:gapWidth val="0"/>
        <c:overlap val="100"/>
        <c:axId val="1443222144"/>
        <c:axId val="1443222688"/>
      </c:barChart>
      <c:catAx>
        <c:axId val="144322214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22688"/>
        <c:crosses val="autoZero"/>
        <c:auto val="1"/>
        <c:lblAlgn val="ctr"/>
        <c:lblOffset val="100"/>
        <c:tickLblSkip val="1"/>
        <c:noMultiLvlLbl val="0"/>
      </c:catAx>
      <c:valAx>
        <c:axId val="14432226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2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'!$AD$219:$AD$237</c:f>
              <c:numCache>
                <c:formatCode>0.00%</c:formatCode>
                <c:ptCount val="19"/>
                <c:pt idx="0">
                  <c:v>-4.3548387096774194E-2</c:v>
                </c:pt>
                <c:pt idx="1">
                  <c:v>-4.2473118279569892E-2</c:v>
                </c:pt>
                <c:pt idx="2">
                  <c:v>-3.118279569892473E-2</c:v>
                </c:pt>
                <c:pt idx="3">
                  <c:v>-3.4408602150537634E-2</c:v>
                </c:pt>
                <c:pt idx="4">
                  <c:v>-3.9784946236559142E-2</c:v>
                </c:pt>
                <c:pt idx="5">
                  <c:v>-6.2903225806451607E-2</c:v>
                </c:pt>
                <c:pt idx="6">
                  <c:v>-8.1720430107526887E-2</c:v>
                </c:pt>
                <c:pt idx="7">
                  <c:v>-5.9677419354838709E-2</c:v>
                </c:pt>
                <c:pt idx="8">
                  <c:v>-3.7096774193548385E-2</c:v>
                </c:pt>
                <c:pt idx="9">
                  <c:v>-2.5806451612903226E-2</c:v>
                </c:pt>
                <c:pt idx="10">
                  <c:v>-2.1505376344086023E-2</c:v>
                </c:pt>
                <c:pt idx="11">
                  <c:v>-1.6129032258064516E-2</c:v>
                </c:pt>
                <c:pt idx="12">
                  <c:v>-8.6021505376344086E-3</c:v>
                </c:pt>
                <c:pt idx="13">
                  <c:v>-1.1290322580645161E-2</c:v>
                </c:pt>
                <c:pt idx="14">
                  <c:v>-3.2258064516129032E-3</c:v>
                </c:pt>
                <c:pt idx="15">
                  <c:v>-1.6129032258064516E-3</c:v>
                </c:pt>
                <c:pt idx="16">
                  <c:v>-5.3763440860215054E-4</c:v>
                </c:pt>
                <c:pt idx="17">
                  <c:v>-5.3763440860215054E-4</c:v>
                </c:pt>
                <c:pt idx="18">
                  <c:v>0</c:v>
                </c:pt>
              </c:numCache>
            </c:numRef>
          </c:val>
          <c:extLst>
            <c:ext xmlns:c16="http://schemas.microsoft.com/office/drawing/2014/chart" uri="{C3380CC4-5D6E-409C-BE32-E72D297353CC}">
              <c16:uniqueId val="{00000000-05EB-4A3A-A92B-EE895C9953FF}"/>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'!$AE$219:$AE$237</c:f>
              <c:numCache>
                <c:formatCode>0.00%</c:formatCode>
                <c:ptCount val="19"/>
                <c:pt idx="0">
                  <c:v>4.2473118279569892E-2</c:v>
                </c:pt>
                <c:pt idx="1">
                  <c:v>3.6559139784946237E-2</c:v>
                </c:pt>
                <c:pt idx="2">
                  <c:v>2.6344086021505377E-2</c:v>
                </c:pt>
                <c:pt idx="3">
                  <c:v>2.849462365591398E-2</c:v>
                </c:pt>
                <c:pt idx="4">
                  <c:v>3.870967741935484E-2</c:v>
                </c:pt>
                <c:pt idx="5">
                  <c:v>6.1827956989247312E-2</c:v>
                </c:pt>
                <c:pt idx="6">
                  <c:v>7.5268817204301078E-2</c:v>
                </c:pt>
                <c:pt idx="7">
                  <c:v>5.5376344086021503E-2</c:v>
                </c:pt>
                <c:pt idx="8">
                  <c:v>3.4946236559139782E-2</c:v>
                </c:pt>
                <c:pt idx="9">
                  <c:v>2.5268817204301075E-2</c:v>
                </c:pt>
                <c:pt idx="10">
                  <c:v>1.935483870967742E-2</c:v>
                </c:pt>
                <c:pt idx="11">
                  <c:v>9.6774193548387101E-3</c:v>
                </c:pt>
                <c:pt idx="12">
                  <c:v>9.6774193548387101E-3</c:v>
                </c:pt>
                <c:pt idx="13">
                  <c:v>6.9892473118279572E-3</c:v>
                </c:pt>
                <c:pt idx="14">
                  <c:v>3.2258064516129032E-3</c:v>
                </c:pt>
                <c:pt idx="15">
                  <c:v>1.0752688172043011E-3</c:v>
                </c:pt>
                <c:pt idx="16">
                  <c:v>1.6129032258064516E-3</c:v>
                </c:pt>
                <c:pt idx="17">
                  <c:v>5.3763440860215054E-4</c:v>
                </c:pt>
                <c:pt idx="18">
                  <c:v>0</c:v>
                </c:pt>
              </c:numCache>
            </c:numRef>
          </c:val>
          <c:extLst>
            <c:ext xmlns:c16="http://schemas.microsoft.com/office/drawing/2014/chart" uri="{C3380CC4-5D6E-409C-BE32-E72D297353CC}">
              <c16:uniqueId val="{00000001-05EB-4A3A-A92B-EE895C9953FF}"/>
            </c:ext>
          </c:extLst>
        </c:ser>
        <c:dLbls>
          <c:showLegendKey val="0"/>
          <c:showVal val="0"/>
          <c:showCatName val="0"/>
          <c:showSerName val="0"/>
          <c:showPercent val="0"/>
          <c:showBubbleSize val="0"/>
        </c:dLbls>
        <c:gapWidth val="0"/>
        <c:overlap val="100"/>
        <c:axId val="1443231392"/>
        <c:axId val="1443215072"/>
      </c:barChart>
      <c:catAx>
        <c:axId val="144323139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15072"/>
        <c:crosses val="autoZero"/>
        <c:auto val="1"/>
        <c:lblAlgn val="ctr"/>
        <c:lblOffset val="100"/>
        <c:tickLblSkip val="1"/>
        <c:noMultiLvlLbl val="0"/>
      </c:catAx>
      <c:valAx>
        <c:axId val="14432150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31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Christchurch</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'!$AI$219:$AI$237</c:f>
              <c:numCache>
                <c:formatCode>0.00%</c:formatCode>
                <c:ptCount val="19"/>
                <c:pt idx="0">
                  <c:v>-3.4152186938286401E-2</c:v>
                </c:pt>
                <c:pt idx="1">
                  <c:v>-3.8346315158777712E-2</c:v>
                </c:pt>
                <c:pt idx="2">
                  <c:v>-3.1755542240862793E-2</c:v>
                </c:pt>
                <c:pt idx="3">
                  <c:v>-2.2168963451168363E-2</c:v>
                </c:pt>
                <c:pt idx="4">
                  <c:v>-3.7147992810065908E-2</c:v>
                </c:pt>
                <c:pt idx="5">
                  <c:v>-4.733373277411624E-2</c:v>
                </c:pt>
                <c:pt idx="6">
                  <c:v>-4.4337926902336726E-2</c:v>
                </c:pt>
                <c:pt idx="7">
                  <c:v>-4.2540443379269023E-2</c:v>
                </c:pt>
                <c:pt idx="8">
                  <c:v>-4.3738765727980827E-2</c:v>
                </c:pt>
                <c:pt idx="9">
                  <c:v>-5.6920311563810666E-2</c:v>
                </c:pt>
                <c:pt idx="10">
                  <c:v>-5.2726183343319355E-2</c:v>
                </c:pt>
                <c:pt idx="11">
                  <c:v>-4.8532055122828044E-2</c:v>
                </c:pt>
                <c:pt idx="12">
                  <c:v>-2.5763930497303775E-2</c:v>
                </c:pt>
                <c:pt idx="13">
                  <c:v>-2.1569802276812461E-2</c:v>
                </c:pt>
                <c:pt idx="14">
                  <c:v>-1.1983223487118035E-2</c:v>
                </c:pt>
                <c:pt idx="15">
                  <c:v>-8.9874176153385259E-3</c:v>
                </c:pt>
                <c:pt idx="16">
                  <c:v>-2.9958058717795086E-3</c:v>
                </c:pt>
                <c:pt idx="17">
                  <c:v>-2.9958058717795086E-3</c:v>
                </c:pt>
                <c:pt idx="18">
                  <c:v>-1.1983223487118035E-3</c:v>
                </c:pt>
              </c:numCache>
            </c:numRef>
          </c:val>
          <c:extLst>
            <c:ext xmlns:c16="http://schemas.microsoft.com/office/drawing/2014/chart" uri="{C3380CC4-5D6E-409C-BE32-E72D297353CC}">
              <c16:uniqueId val="{00000000-EE4A-457D-86FC-A1EB1AFB95AC}"/>
            </c:ext>
          </c:extLst>
        </c:ser>
        <c:ser>
          <c:idx val="1"/>
          <c:order val="1"/>
          <c:tx>
            <c:v>% female</c:v>
          </c:tx>
          <c:spPr>
            <a:solidFill>
              <a:schemeClr val="accent2"/>
            </a:solidFill>
            <a:ln>
              <a:noFill/>
            </a:ln>
            <a:effectLst/>
          </c:spPr>
          <c:invertIfNegative val="0"/>
          <c:cat>
            <c:strRef>
              <c:f>'5. Ethnicity by age and sex '!$A$219:$A$237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'!$AJ$219:$AJ$237</c:f>
              <c:numCache>
                <c:formatCode>0.00%</c:formatCode>
                <c:ptCount val="19"/>
                <c:pt idx="0">
                  <c:v>2.9358897543439184E-2</c:v>
                </c:pt>
                <c:pt idx="1">
                  <c:v>3.3553025763930495E-2</c:v>
                </c:pt>
                <c:pt idx="2">
                  <c:v>2.6363091671659677E-2</c:v>
                </c:pt>
                <c:pt idx="3">
                  <c:v>1.6177351707609346E-2</c:v>
                </c:pt>
                <c:pt idx="4">
                  <c:v>2.3367285799880167E-2</c:v>
                </c:pt>
                <c:pt idx="5">
                  <c:v>3.47513481126423E-2</c:v>
                </c:pt>
                <c:pt idx="6">
                  <c:v>2.9358897543439184E-2</c:v>
                </c:pt>
                <c:pt idx="7">
                  <c:v>2.7561414020371482E-2</c:v>
                </c:pt>
                <c:pt idx="8">
                  <c:v>2.8759736369083282E-2</c:v>
                </c:pt>
                <c:pt idx="9">
                  <c:v>3.47513481126423E-2</c:v>
                </c:pt>
                <c:pt idx="10">
                  <c:v>3.1755542240862793E-2</c:v>
                </c:pt>
                <c:pt idx="11">
                  <c:v>3.6548831635710009E-2</c:v>
                </c:pt>
                <c:pt idx="12">
                  <c:v>2.4565608148591971E-2</c:v>
                </c:pt>
                <c:pt idx="13">
                  <c:v>1.8573996405032954E-2</c:v>
                </c:pt>
                <c:pt idx="14">
                  <c:v>1.3780707010185741E-2</c:v>
                </c:pt>
                <c:pt idx="15">
                  <c:v>7.7890952666267227E-3</c:v>
                </c:pt>
                <c:pt idx="16">
                  <c:v>3.5949670461354103E-3</c:v>
                </c:pt>
                <c:pt idx="17">
                  <c:v>2.396644697423607E-3</c:v>
                </c:pt>
                <c:pt idx="18">
                  <c:v>2.396644697423607E-3</c:v>
                </c:pt>
              </c:numCache>
            </c:numRef>
          </c:val>
          <c:extLst>
            <c:ext xmlns:c16="http://schemas.microsoft.com/office/drawing/2014/chart" uri="{C3380CC4-5D6E-409C-BE32-E72D297353CC}">
              <c16:uniqueId val="{00000001-EE4A-457D-86FC-A1EB1AFB95AC}"/>
            </c:ext>
          </c:extLst>
        </c:ser>
        <c:dLbls>
          <c:showLegendKey val="0"/>
          <c:showVal val="0"/>
          <c:showCatName val="0"/>
          <c:showSerName val="0"/>
          <c:showPercent val="0"/>
          <c:showBubbleSize val="0"/>
        </c:dLbls>
        <c:gapWidth val="0"/>
        <c:overlap val="100"/>
        <c:axId val="1443216160"/>
        <c:axId val="1443233024"/>
      </c:barChart>
      <c:catAx>
        <c:axId val="144321616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3024"/>
        <c:crosses val="autoZero"/>
        <c:auto val="1"/>
        <c:lblAlgn val="ctr"/>
        <c:lblOffset val="100"/>
        <c:tickLblSkip val="1"/>
        <c:noMultiLvlLbl val="0"/>
      </c:catAx>
      <c:valAx>
        <c:axId val="14432330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1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Kaikōura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TA'!$N$40,'3. Ethnicity by TA'!$P$40,'3. Ethnicity by TA'!$R$40,'3. Ethnicity by TA'!$T$40,'3. Ethnicity by TA'!$V$40,'3. Ethnicity by TA'!$X$40)</c:f>
              <c:numCache>
                <c:formatCode>0.00%</c:formatCode>
                <c:ptCount val="6"/>
                <c:pt idx="0">
                  <c:v>0.10923423423423423</c:v>
                </c:pt>
                <c:pt idx="1">
                  <c:v>2.030456852791878E-2</c:v>
                </c:pt>
                <c:pt idx="2">
                  <c:v>9.0909090909090912E-2</c:v>
                </c:pt>
                <c:pt idx="3">
                  <c:v>0.44444444444444442</c:v>
                </c:pt>
                <c:pt idx="4">
                  <c:v>0.33333333333333331</c:v>
                </c:pt>
                <c:pt idx="5">
                  <c:v>-0.86451612903225805</c:v>
                </c:pt>
              </c:numCache>
            </c:numRef>
          </c:val>
          <c:extLst>
            <c:ext xmlns:c16="http://schemas.microsoft.com/office/drawing/2014/chart" uri="{C3380CC4-5D6E-409C-BE32-E72D297353CC}">
              <c16:uniqueId val="{00000000-26C6-4A41-9E52-2B34F7BCFD56}"/>
            </c:ext>
          </c:extLst>
        </c:ser>
        <c:ser>
          <c:idx val="0"/>
          <c:order val="1"/>
          <c:tx>
            <c:strRef>
              <c:f>'3. Ethnicity by TA'!$O$39</c:f>
              <c:strCache>
                <c:ptCount val="1"/>
                <c:pt idx="0">
                  <c:v>2013-18</c:v>
                </c:pt>
              </c:strCache>
            </c:strRef>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TA'!$O$40,'3. Ethnicity by TA'!$Q$40,'3. Ethnicity by TA'!$S$40,'3. Ethnicity by TA'!$U$40,'3. Ethnicity by TA'!$W$40,'3. Ethnicity by TA'!$Y$40)</c:f>
              <c:numCache>
                <c:formatCode>0.00%</c:formatCode>
                <c:ptCount val="6"/>
                <c:pt idx="0">
                  <c:v>0.13908629441624365</c:v>
                </c:pt>
                <c:pt idx="1">
                  <c:v>0.19402985074626866</c:v>
                </c:pt>
                <c:pt idx="2">
                  <c:v>-0.16666666666666666</c:v>
                </c:pt>
                <c:pt idx="3">
                  <c:v>1.0384615384615385</c:v>
                </c:pt>
                <c:pt idx="4">
                  <c:v>0.625</c:v>
                </c:pt>
                <c:pt idx="5">
                  <c:v>0</c:v>
                </c:pt>
              </c:numCache>
            </c:numRef>
          </c:val>
          <c:extLst>
            <c:ext xmlns:c16="http://schemas.microsoft.com/office/drawing/2014/chart" uri="{C3380CC4-5D6E-409C-BE32-E72D297353CC}">
              <c16:uniqueId val="{00000000-8B90-4942-A369-34A2053D63DE}"/>
            </c:ext>
          </c:extLst>
        </c:ser>
        <c:dLbls>
          <c:showLegendKey val="0"/>
          <c:showVal val="0"/>
          <c:showCatName val="0"/>
          <c:showSerName val="0"/>
          <c:showPercent val="0"/>
          <c:showBubbleSize val="0"/>
        </c:dLbls>
        <c:gapWidth val="150"/>
        <c:axId val="1409381664"/>
        <c:axId val="1409376224"/>
      </c:barChart>
      <c:catAx>
        <c:axId val="140938166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6224"/>
        <c:crosses val="autoZero"/>
        <c:auto val="1"/>
        <c:lblAlgn val="ctr"/>
        <c:lblOffset val="100"/>
        <c:noMultiLvlLbl val="0"/>
      </c:catAx>
      <c:valAx>
        <c:axId val="1409376224"/>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09381664"/>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'!$E$261:$E$279</c:f>
              <c:numCache>
                <c:formatCode>0.00%</c:formatCode>
                <c:ptCount val="19"/>
                <c:pt idx="0">
                  <c:v>-3.4180413137167485E-2</c:v>
                </c:pt>
                <c:pt idx="1">
                  <c:v>-4.0372516966364493E-2</c:v>
                </c:pt>
                <c:pt idx="2">
                  <c:v>-3.9183633031158668E-2</c:v>
                </c:pt>
                <c:pt idx="3">
                  <c:v>-3.3536434338930998E-2</c:v>
                </c:pt>
                <c:pt idx="4">
                  <c:v>-3.071283499281716E-2</c:v>
                </c:pt>
                <c:pt idx="5">
                  <c:v>-2.8780898598107695E-2</c:v>
                </c:pt>
                <c:pt idx="6">
                  <c:v>-3.1753108436122258E-2</c:v>
                </c:pt>
                <c:pt idx="7">
                  <c:v>-3.2595234556893053E-2</c:v>
                </c:pt>
                <c:pt idx="8">
                  <c:v>-3.5171149749839002E-2</c:v>
                </c:pt>
                <c:pt idx="9">
                  <c:v>-4.1363253579036016E-2</c:v>
                </c:pt>
                <c:pt idx="10">
                  <c:v>-3.7004012483281321E-2</c:v>
                </c:pt>
                <c:pt idx="11">
                  <c:v>-3.3338287016396691E-2</c:v>
                </c:pt>
                <c:pt idx="12">
                  <c:v>-2.8384603953039083E-2</c:v>
                </c:pt>
                <c:pt idx="13">
                  <c:v>-2.3034626244612871E-2</c:v>
                </c:pt>
                <c:pt idx="14">
                  <c:v>-1.684252241541586E-2</c:v>
                </c:pt>
                <c:pt idx="15">
                  <c:v>-1.020458711051667E-2</c:v>
                </c:pt>
                <c:pt idx="16">
                  <c:v>-4.953683063357606E-3</c:v>
                </c:pt>
                <c:pt idx="17">
                  <c:v>-2.5263783623123794E-3</c:v>
                </c:pt>
                <c:pt idx="18">
                  <c:v>-1.0402734433050973E-3</c:v>
                </c:pt>
              </c:numCache>
            </c:numRef>
          </c:val>
          <c:extLst>
            <c:ext xmlns:c16="http://schemas.microsoft.com/office/drawing/2014/chart" uri="{C3380CC4-5D6E-409C-BE32-E72D297353CC}">
              <c16:uniqueId val="{00000000-055C-4EB4-BC3D-1F5D02DD3C8D}"/>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'!$F$261:$F$279</c:f>
              <c:numCache>
                <c:formatCode>0.00%</c:formatCode>
                <c:ptCount val="19"/>
                <c:pt idx="0">
                  <c:v>6.3744238501520056E-2</c:v>
                </c:pt>
                <c:pt idx="1">
                  <c:v>7.4237520839462584E-2</c:v>
                </c:pt>
                <c:pt idx="2">
                  <c:v>7.6493086201824059E-2</c:v>
                </c:pt>
                <c:pt idx="3">
                  <c:v>6.3351966264587625E-2</c:v>
                </c:pt>
                <c:pt idx="4">
                  <c:v>5.0308914386584289E-2</c:v>
                </c:pt>
                <c:pt idx="5">
                  <c:v>5.6192997940570755E-2</c:v>
                </c:pt>
                <c:pt idx="6">
                  <c:v>6.5411395508482892E-2</c:v>
                </c:pt>
                <c:pt idx="7">
                  <c:v>6.8157301167009909E-2</c:v>
                </c:pt>
                <c:pt idx="8">
                  <c:v>7.5414337550259877E-2</c:v>
                </c:pt>
                <c:pt idx="9">
                  <c:v>8.3750122585074041E-2</c:v>
                </c:pt>
                <c:pt idx="10">
                  <c:v>7.1883887417867998E-2</c:v>
                </c:pt>
                <c:pt idx="11">
                  <c:v>6.590173580464842E-2</c:v>
                </c:pt>
                <c:pt idx="12">
                  <c:v>5.2662547808178875E-2</c:v>
                </c:pt>
                <c:pt idx="13">
                  <c:v>4.3934490536432287E-2</c:v>
                </c:pt>
                <c:pt idx="14">
                  <c:v>3.0499166421496519E-2</c:v>
                </c:pt>
                <c:pt idx="15">
                  <c:v>2.0005884083553985E-2</c:v>
                </c:pt>
                <c:pt idx="16">
                  <c:v>1.0002942041776992E-2</c:v>
                </c:pt>
                <c:pt idx="17">
                  <c:v>5.2956751985878204E-3</c:v>
                </c:pt>
                <c:pt idx="18">
                  <c:v>2.1574973031283709E-3</c:v>
                </c:pt>
              </c:numCache>
            </c:numRef>
          </c:val>
          <c:extLst>
            <c:ext xmlns:c16="http://schemas.microsoft.com/office/drawing/2014/chart" uri="{C3380CC4-5D6E-409C-BE32-E72D297353CC}">
              <c16:uniqueId val="{00000001-055C-4EB4-BC3D-1F5D02DD3C8D}"/>
            </c:ext>
          </c:extLst>
        </c:ser>
        <c:dLbls>
          <c:showLegendKey val="0"/>
          <c:showVal val="0"/>
          <c:showCatName val="0"/>
          <c:showSerName val="0"/>
          <c:showPercent val="0"/>
          <c:showBubbleSize val="0"/>
        </c:dLbls>
        <c:gapWidth val="0"/>
        <c:overlap val="100"/>
        <c:axId val="1443241184"/>
        <c:axId val="1443234656"/>
      </c:barChart>
      <c:catAx>
        <c:axId val="144324118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4656"/>
        <c:crosses val="autoZero"/>
        <c:auto val="1"/>
        <c:lblAlgn val="ctr"/>
        <c:lblOffset val="100"/>
        <c:tickLblSkip val="1"/>
        <c:noMultiLvlLbl val="0"/>
      </c:catAx>
      <c:valAx>
        <c:axId val="14432346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4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'!$J$261:$J$279</c:f>
              <c:numCache>
                <c:formatCode>0.00%</c:formatCode>
                <c:ptCount val="19"/>
                <c:pt idx="0">
                  <c:v>-3.3658644782078299E-2</c:v>
                </c:pt>
                <c:pt idx="1">
                  <c:v>-4.0700898303205058E-2</c:v>
                </c:pt>
                <c:pt idx="2">
                  <c:v>-4.0090939336808254E-2</c:v>
                </c:pt>
                <c:pt idx="3">
                  <c:v>-3.349229233669735E-2</c:v>
                </c:pt>
                <c:pt idx="4">
                  <c:v>-2.8501718975268937E-2</c:v>
                </c:pt>
                <c:pt idx="5">
                  <c:v>-2.6006432294554731E-2</c:v>
                </c:pt>
                <c:pt idx="6">
                  <c:v>-2.7780858378618167E-2</c:v>
                </c:pt>
                <c:pt idx="7">
                  <c:v>-2.9887989353443497E-2</c:v>
                </c:pt>
                <c:pt idx="8">
                  <c:v>-3.449040700898303E-2</c:v>
                </c:pt>
                <c:pt idx="9">
                  <c:v>-4.1809914605744701E-2</c:v>
                </c:pt>
                <c:pt idx="10">
                  <c:v>-3.7872906731728953E-2</c:v>
                </c:pt>
                <c:pt idx="11">
                  <c:v>-3.4712210269490965E-2</c:v>
                </c:pt>
                <c:pt idx="12">
                  <c:v>-2.977708772318953E-2</c:v>
                </c:pt>
                <c:pt idx="13">
                  <c:v>-2.4232006210491295E-2</c:v>
                </c:pt>
                <c:pt idx="14">
                  <c:v>-1.8132416546523235E-2</c:v>
                </c:pt>
                <c:pt idx="15">
                  <c:v>-1.1201064655650439E-2</c:v>
                </c:pt>
                <c:pt idx="16">
                  <c:v>-5.3787290673172894E-3</c:v>
                </c:pt>
                <c:pt idx="17">
                  <c:v>-2.7725407563491183E-3</c:v>
                </c:pt>
                <c:pt idx="18">
                  <c:v>-1.1090163025396474E-3</c:v>
                </c:pt>
              </c:numCache>
            </c:numRef>
          </c:val>
          <c:extLst>
            <c:ext xmlns:c16="http://schemas.microsoft.com/office/drawing/2014/chart" uri="{C3380CC4-5D6E-409C-BE32-E72D297353CC}">
              <c16:uniqueId val="{00000000-2C0D-43EF-A0CD-92BBFAC0E29E}"/>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'!$K$261:$K$279</c:f>
              <c:numCache>
                <c:formatCode>0.00%</c:formatCode>
                <c:ptCount val="19"/>
                <c:pt idx="0">
                  <c:v>3.188421869801486E-2</c:v>
                </c:pt>
                <c:pt idx="1">
                  <c:v>3.7595652656094047E-2</c:v>
                </c:pt>
                <c:pt idx="2">
                  <c:v>3.986913607630032E-2</c:v>
                </c:pt>
                <c:pt idx="3">
                  <c:v>3.2272374403903736E-2</c:v>
                </c:pt>
                <c:pt idx="4">
                  <c:v>2.4564711101253189E-2</c:v>
                </c:pt>
                <c:pt idx="5">
                  <c:v>2.6949096151713429E-2</c:v>
                </c:pt>
                <c:pt idx="6">
                  <c:v>2.9887989353443497E-2</c:v>
                </c:pt>
                <c:pt idx="7">
                  <c:v>3.2660530109792613E-2</c:v>
                </c:pt>
                <c:pt idx="8">
                  <c:v>3.7983808361982924E-2</c:v>
                </c:pt>
                <c:pt idx="9">
                  <c:v>4.3196184983919264E-2</c:v>
                </c:pt>
                <c:pt idx="10">
                  <c:v>3.7928357546855938E-2</c:v>
                </c:pt>
                <c:pt idx="11">
                  <c:v>3.4823111899744928E-2</c:v>
                </c:pt>
                <c:pt idx="12">
                  <c:v>2.8058112454253079E-2</c:v>
                </c:pt>
                <c:pt idx="13">
                  <c:v>2.3732948874348452E-2</c:v>
                </c:pt>
                <c:pt idx="14">
                  <c:v>1.6690695353221693E-2</c:v>
                </c:pt>
                <c:pt idx="15">
                  <c:v>1.0923810580015526E-2</c:v>
                </c:pt>
                <c:pt idx="16">
                  <c:v>5.5450815126982366E-3</c:v>
                </c:pt>
                <c:pt idx="17">
                  <c:v>2.8834423866030833E-3</c:v>
                </c:pt>
                <c:pt idx="18">
                  <c:v>1.1644671176666297E-3</c:v>
                </c:pt>
              </c:numCache>
            </c:numRef>
          </c:val>
          <c:extLst>
            <c:ext xmlns:c16="http://schemas.microsoft.com/office/drawing/2014/chart" uri="{C3380CC4-5D6E-409C-BE32-E72D297353CC}">
              <c16:uniqueId val="{00000001-2C0D-43EF-A0CD-92BBFAC0E29E}"/>
            </c:ext>
          </c:extLst>
        </c:ser>
        <c:dLbls>
          <c:showLegendKey val="0"/>
          <c:showVal val="0"/>
          <c:showCatName val="0"/>
          <c:showSerName val="0"/>
          <c:showPercent val="0"/>
          <c:showBubbleSize val="0"/>
        </c:dLbls>
        <c:gapWidth val="0"/>
        <c:overlap val="100"/>
        <c:axId val="1443233568"/>
        <c:axId val="1443235200"/>
      </c:barChart>
      <c:catAx>
        <c:axId val="144323356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5200"/>
        <c:crosses val="autoZero"/>
        <c:auto val="1"/>
        <c:lblAlgn val="ctr"/>
        <c:lblOffset val="100"/>
        <c:tickLblSkip val="1"/>
        <c:noMultiLvlLbl val="0"/>
      </c:catAx>
      <c:valAx>
        <c:axId val="1443235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3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'!$O$261:$O$279</c:f>
              <c:numCache>
                <c:formatCode>0.00%</c:formatCode>
                <c:ptCount val="19"/>
                <c:pt idx="0">
                  <c:v>-6.4536340852130322E-2</c:v>
                </c:pt>
                <c:pt idx="1">
                  <c:v>-6.6416040100250623E-2</c:v>
                </c:pt>
                <c:pt idx="2">
                  <c:v>-6.3283208020050122E-2</c:v>
                </c:pt>
                <c:pt idx="3">
                  <c:v>-5.2005012531328318E-2</c:v>
                </c:pt>
                <c:pt idx="4">
                  <c:v>-4.3233082706766915E-2</c:v>
                </c:pt>
                <c:pt idx="5">
                  <c:v>-3.8220551378446113E-2</c:v>
                </c:pt>
                <c:pt idx="6">
                  <c:v>-3.4461152882205512E-2</c:v>
                </c:pt>
                <c:pt idx="7">
                  <c:v>-2.882205513784461E-2</c:v>
                </c:pt>
                <c:pt idx="8">
                  <c:v>-2.944862155388471E-2</c:v>
                </c:pt>
                <c:pt idx="9">
                  <c:v>-3.5087719298245612E-2</c:v>
                </c:pt>
                <c:pt idx="10">
                  <c:v>-2.6315789473684209E-2</c:v>
                </c:pt>
                <c:pt idx="11">
                  <c:v>-1.8796992481203006E-2</c:v>
                </c:pt>
                <c:pt idx="12">
                  <c:v>-1.1278195488721804E-2</c:v>
                </c:pt>
                <c:pt idx="13">
                  <c:v>-9.3984962406015032E-3</c:v>
                </c:pt>
                <c:pt idx="14">
                  <c:v>-5.0125313283208017E-3</c:v>
                </c:pt>
                <c:pt idx="15">
                  <c:v>-2.5062656641604009E-3</c:v>
                </c:pt>
                <c:pt idx="16">
                  <c:v>-1.8796992481203006E-3</c:v>
                </c:pt>
                <c:pt idx="17">
                  <c:v>0</c:v>
                </c:pt>
                <c:pt idx="18">
                  <c:v>-6.2656641604010022E-4</c:v>
                </c:pt>
              </c:numCache>
            </c:numRef>
          </c:val>
          <c:extLst>
            <c:ext xmlns:c16="http://schemas.microsoft.com/office/drawing/2014/chart" uri="{C3380CC4-5D6E-409C-BE32-E72D297353CC}">
              <c16:uniqueId val="{00000000-D1FD-4BEA-A3F5-543617B0D5B3}"/>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'!$P$261:$P$279</c:f>
              <c:numCache>
                <c:formatCode>0.00%</c:formatCode>
                <c:ptCount val="19"/>
                <c:pt idx="0">
                  <c:v>5.2631578947368418E-2</c:v>
                </c:pt>
                <c:pt idx="1">
                  <c:v>6.1403508771929821E-2</c:v>
                </c:pt>
                <c:pt idx="2">
                  <c:v>5.3884711779448619E-2</c:v>
                </c:pt>
                <c:pt idx="3">
                  <c:v>4.3233082706766915E-2</c:v>
                </c:pt>
                <c:pt idx="4">
                  <c:v>3.8220551378446113E-2</c:v>
                </c:pt>
                <c:pt idx="5">
                  <c:v>3.1328320802005011E-2</c:v>
                </c:pt>
                <c:pt idx="6">
                  <c:v>3.0701754385964911E-2</c:v>
                </c:pt>
                <c:pt idx="7">
                  <c:v>2.7568922305764409E-2</c:v>
                </c:pt>
                <c:pt idx="8">
                  <c:v>3.3208020050125311E-2</c:v>
                </c:pt>
                <c:pt idx="9">
                  <c:v>3.3834586466165412E-2</c:v>
                </c:pt>
                <c:pt idx="10">
                  <c:v>2.3809523809523808E-2</c:v>
                </c:pt>
                <c:pt idx="11">
                  <c:v>1.6290726817042606E-2</c:v>
                </c:pt>
                <c:pt idx="12">
                  <c:v>1.0651629072681704E-2</c:v>
                </c:pt>
                <c:pt idx="13">
                  <c:v>5.6390977443609019E-3</c:v>
                </c:pt>
                <c:pt idx="14">
                  <c:v>4.3859649122807015E-3</c:v>
                </c:pt>
                <c:pt idx="15">
                  <c:v>3.1328320802005011E-3</c:v>
                </c:pt>
                <c:pt idx="16">
                  <c:v>6.2656641604010022E-4</c:v>
                </c:pt>
                <c:pt idx="17">
                  <c:v>6.2656641604010022E-4</c:v>
                </c:pt>
                <c:pt idx="18">
                  <c:v>0</c:v>
                </c:pt>
              </c:numCache>
            </c:numRef>
          </c:val>
          <c:extLst>
            <c:ext xmlns:c16="http://schemas.microsoft.com/office/drawing/2014/chart" uri="{C3380CC4-5D6E-409C-BE32-E72D297353CC}">
              <c16:uniqueId val="{00000001-D1FD-4BEA-A3F5-543617B0D5B3}"/>
            </c:ext>
          </c:extLst>
        </c:ser>
        <c:dLbls>
          <c:showLegendKey val="0"/>
          <c:showVal val="0"/>
          <c:showCatName val="0"/>
          <c:showSerName val="0"/>
          <c:showPercent val="0"/>
          <c:showBubbleSize val="0"/>
        </c:dLbls>
        <c:gapWidth val="0"/>
        <c:overlap val="100"/>
        <c:axId val="1443245536"/>
        <c:axId val="1443235744"/>
      </c:barChart>
      <c:catAx>
        <c:axId val="144324553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5744"/>
        <c:crosses val="autoZero"/>
        <c:auto val="1"/>
        <c:lblAlgn val="ctr"/>
        <c:lblOffset val="100"/>
        <c:tickLblSkip val="1"/>
        <c:noMultiLvlLbl val="0"/>
      </c:catAx>
      <c:valAx>
        <c:axId val="14432357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4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Selwyn</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'!$T$261:$T$279</c:f>
              <c:numCache>
                <c:formatCode>0.00%</c:formatCode>
                <c:ptCount val="19"/>
                <c:pt idx="0">
                  <c:v>-8.5798816568047331E-2</c:v>
                </c:pt>
                <c:pt idx="1">
                  <c:v>-6.8047337278106509E-2</c:v>
                </c:pt>
                <c:pt idx="2">
                  <c:v>-5.9171597633136092E-2</c:v>
                </c:pt>
                <c:pt idx="3">
                  <c:v>-4.4378698224852069E-2</c:v>
                </c:pt>
                <c:pt idx="4">
                  <c:v>-5.9171597633136092E-2</c:v>
                </c:pt>
                <c:pt idx="5">
                  <c:v>-5.9171597633136092E-2</c:v>
                </c:pt>
                <c:pt idx="6">
                  <c:v>-4.4378698224852069E-2</c:v>
                </c:pt>
                <c:pt idx="7">
                  <c:v>-4.142011834319527E-2</c:v>
                </c:pt>
                <c:pt idx="8">
                  <c:v>-2.9585798816568046E-2</c:v>
                </c:pt>
                <c:pt idx="9">
                  <c:v>-2.6627218934911243E-2</c:v>
                </c:pt>
                <c:pt idx="10">
                  <c:v>-1.7751479289940829E-2</c:v>
                </c:pt>
                <c:pt idx="11">
                  <c:v>-1.1834319526627219E-2</c:v>
                </c:pt>
                <c:pt idx="12">
                  <c:v>-8.8757396449704144E-3</c:v>
                </c:pt>
                <c:pt idx="13">
                  <c:v>-5.9171597633136093E-3</c:v>
                </c:pt>
                <c:pt idx="14">
                  <c:v>-5.9171597633136093E-3</c:v>
                </c:pt>
                <c:pt idx="15">
                  <c:v>0</c:v>
                </c:pt>
                <c:pt idx="16">
                  <c:v>-2.9585798816568047E-3</c:v>
                </c:pt>
                <c:pt idx="17">
                  <c:v>0</c:v>
                </c:pt>
                <c:pt idx="18">
                  <c:v>0</c:v>
                </c:pt>
              </c:numCache>
            </c:numRef>
          </c:val>
          <c:extLst>
            <c:ext xmlns:c16="http://schemas.microsoft.com/office/drawing/2014/chart" uri="{C3380CC4-5D6E-409C-BE32-E72D297353CC}">
              <c16:uniqueId val="{00000000-1809-4513-9DB8-748D0231CD8A}"/>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'!$U$261:$U$279</c:f>
              <c:numCache>
                <c:formatCode>0.00%</c:formatCode>
                <c:ptCount val="19"/>
                <c:pt idx="0">
                  <c:v>5.9171597633136092E-2</c:v>
                </c:pt>
                <c:pt idx="1">
                  <c:v>5.9171597633136092E-2</c:v>
                </c:pt>
                <c:pt idx="2">
                  <c:v>5.9171597633136092E-2</c:v>
                </c:pt>
                <c:pt idx="3">
                  <c:v>4.4378698224852069E-2</c:v>
                </c:pt>
                <c:pt idx="4">
                  <c:v>3.2544378698224852E-2</c:v>
                </c:pt>
                <c:pt idx="5">
                  <c:v>3.8461538461538464E-2</c:v>
                </c:pt>
                <c:pt idx="6">
                  <c:v>2.9585798816568046E-2</c:v>
                </c:pt>
                <c:pt idx="7">
                  <c:v>2.6627218934911243E-2</c:v>
                </c:pt>
                <c:pt idx="8">
                  <c:v>2.3668639053254437E-2</c:v>
                </c:pt>
                <c:pt idx="9">
                  <c:v>1.7751479289940829E-2</c:v>
                </c:pt>
                <c:pt idx="10">
                  <c:v>1.4792899408284023E-2</c:v>
                </c:pt>
                <c:pt idx="11">
                  <c:v>5.9171597633136093E-3</c:v>
                </c:pt>
                <c:pt idx="12">
                  <c:v>5.9171597633136093E-3</c:v>
                </c:pt>
                <c:pt idx="13">
                  <c:v>8.8757396449704144E-3</c:v>
                </c:pt>
                <c:pt idx="14">
                  <c:v>2.9585798816568047E-3</c:v>
                </c:pt>
                <c:pt idx="15">
                  <c:v>2.9585798816568047E-3</c:v>
                </c:pt>
                <c:pt idx="16">
                  <c:v>0</c:v>
                </c:pt>
                <c:pt idx="17">
                  <c:v>0</c:v>
                </c:pt>
                <c:pt idx="18">
                  <c:v>0</c:v>
                </c:pt>
              </c:numCache>
            </c:numRef>
          </c:val>
          <c:extLst>
            <c:ext xmlns:c16="http://schemas.microsoft.com/office/drawing/2014/chart" uri="{C3380CC4-5D6E-409C-BE32-E72D297353CC}">
              <c16:uniqueId val="{00000001-1809-4513-9DB8-748D0231CD8A}"/>
            </c:ext>
          </c:extLst>
        </c:ser>
        <c:dLbls>
          <c:showLegendKey val="0"/>
          <c:showVal val="0"/>
          <c:showCatName val="0"/>
          <c:showSerName val="0"/>
          <c:showPercent val="0"/>
          <c:showBubbleSize val="0"/>
        </c:dLbls>
        <c:gapWidth val="0"/>
        <c:overlap val="100"/>
        <c:axId val="1443242272"/>
        <c:axId val="1443244992"/>
      </c:barChart>
      <c:catAx>
        <c:axId val="144324227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44992"/>
        <c:crosses val="autoZero"/>
        <c:auto val="1"/>
        <c:lblAlgn val="ctr"/>
        <c:lblOffset val="100"/>
        <c:tickLblSkip val="1"/>
        <c:noMultiLvlLbl val="0"/>
      </c:catAx>
      <c:valAx>
        <c:axId val="14432449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4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'!$Y$261:$Y$279</c:f>
              <c:numCache>
                <c:formatCode>0.00%</c:formatCode>
                <c:ptCount val="19"/>
                <c:pt idx="0">
                  <c:v>-5.2099533437013998E-2</c:v>
                </c:pt>
                <c:pt idx="1">
                  <c:v>-4.6656298600311043E-2</c:v>
                </c:pt>
                <c:pt idx="2">
                  <c:v>-3.110419906687403E-2</c:v>
                </c:pt>
                <c:pt idx="3">
                  <c:v>-3.1881804043545882E-2</c:v>
                </c:pt>
                <c:pt idx="4">
                  <c:v>-3.6547433903576981E-2</c:v>
                </c:pt>
                <c:pt idx="5">
                  <c:v>-4.7433903576982892E-2</c:v>
                </c:pt>
                <c:pt idx="6">
                  <c:v>-7.8538102643856925E-2</c:v>
                </c:pt>
                <c:pt idx="7">
                  <c:v>-5.9875583203732506E-2</c:v>
                </c:pt>
                <c:pt idx="8">
                  <c:v>-3.6547433903576981E-2</c:v>
                </c:pt>
                <c:pt idx="9">
                  <c:v>-3.0326594090202177E-2</c:v>
                </c:pt>
                <c:pt idx="10">
                  <c:v>-1.6329704510108865E-2</c:v>
                </c:pt>
                <c:pt idx="11">
                  <c:v>-2.0217729393468119E-2</c:v>
                </c:pt>
                <c:pt idx="12">
                  <c:v>-1.6329704510108865E-2</c:v>
                </c:pt>
                <c:pt idx="13">
                  <c:v>-1.010886469673406E-2</c:v>
                </c:pt>
                <c:pt idx="14">
                  <c:v>-1.5552099533437014E-3</c:v>
                </c:pt>
                <c:pt idx="15">
                  <c:v>-7.776049766718507E-4</c:v>
                </c:pt>
                <c:pt idx="16">
                  <c:v>-7.776049766718507E-4</c:v>
                </c:pt>
                <c:pt idx="17">
                  <c:v>-7.776049766718507E-4</c:v>
                </c:pt>
                <c:pt idx="18">
                  <c:v>0</c:v>
                </c:pt>
              </c:numCache>
            </c:numRef>
          </c:val>
          <c:extLst>
            <c:ext xmlns:c16="http://schemas.microsoft.com/office/drawing/2014/chart" uri="{C3380CC4-5D6E-409C-BE32-E72D297353CC}">
              <c16:uniqueId val="{00000000-6D53-4D46-8E3A-2655178D8818}"/>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'!$Z$261:$Z$279</c:f>
              <c:numCache>
                <c:formatCode>0.00%</c:formatCode>
                <c:ptCount val="19"/>
                <c:pt idx="0">
                  <c:v>5.1321928460342149E-2</c:v>
                </c:pt>
                <c:pt idx="1">
                  <c:v>4.5101088646967338E-2</c:v>
                </c:pt>
                <c:pt idx="2">
                  <c:v>3.2659409020217731E-2</c:v>
                </c:pt>
                <c:pt idx="3">
                  <c:v>2.8771384136858476E-2</c:v>
                </c:pt>
                <c:pt idx="4">
                  <c:v>4.1213063763608088E-2</c:v>
                </c:pt>
                <c:pt idx="5">
                  <c:v>4.5101088646967338E-2</c:v>
                </c:pt>
                <c:pt idx="6">
                  <c:v>6.9984447900466568E-2</c:v>
                </c:pt>
                <c:pt idx="7">
                  <c:v>5.8320373250388802E-2</c:v>
                </c:pt>
                <c:pt idx="8">
                  <c:v>3.3437013996889579E-2</c:v>
                </c:pt>
                <c:pt idx="9">
                  <c:v>2.0995334370139968E-2</c:v>
                </c:pt>
                <c:pt idx="10">
                  <c:v>1.6329704510108865E-2</c:v>
                </c:pt>
                <c:pt idx="11">
                  <c:v>1.2441679626749611E-2</c:v>
                </c:pt>
                <c:pt idx="12">
                  <c:v>1.2441679626749611E-2</c:v>
                </c:pt>
                <c:pt idx="13">
                  <c:v>8.553654743390357E-3</c:v>
                </c:pt>
                <c:pt idx="14">
                  <c:v>3.8880248833592537E-3</c:v>
                </c:pt>
                <c:pt idx="15">
                  <c:v>1.5552099533437014E-3</c:v>
                </c:pt>
                <c:pt idx="16">
                  <c:v>7.776049766718507E-4</c:v>
                </c:pt>
                <c:pt idx="17">
                  <c:v>0</c:v>
                </c:pt>
                <c:pt idx="18">
                  <c:v>7.776049766718507E-4</c:v>
                </c:pt>
              </c:numCache>
            </c:numRef>
          </c:val>
          <c:extLst>
            <c:ext xmlns:c16="http://schemas.microsoft.com/office/drawing/2014/chart" uri="{C3380CC4-5D6E-409C-BE32-E72D297353CC}">
              <c16:uniqueId val="{00000001-6D53-4D46-8E3A-2655178D8818}"/>
            </c:ext>
          </c:extLst>
        </c:ser>
        <c:dLbls>
          <c:showLegendKey val="0"/>
          <c:showVal val="0"/>
          <c:showCatName val="0"/>
          <c:showSerName val="0"/>
          <c:showPercent val="0"/>
          <c:showBubbleSize val="0"/>
        </c:dLbls>
        <c:gapWidth val="0"/>
        <c:overlap val="100"/>
        <c:axId val="1443237376"/>
        <c:axId val="1443237920"/>
      </c:barChart>
      <c:catAx>
        <c:axId val="14432373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237920"/>
        <c:crosses val="autoZero"/>
        <c:auto val="1"/>
        <c:lblAlgn val="ctr"/>
        <c:lblOffset val="100"/>
        <c:tickLblSkip val="1"/>
        <c:noMultiLvlLbl val="0"/>
      </c:catAx>
      <c:valAx>
        <c:axId val="14432379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3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'!$AD$261:$AD$279</c:f>
              <c:numCache>
                <c:formatCode>0.00%</c:formatCode>
                <c:ptCount val="19"/>
                <c:pt idx="0">
                  <c:v>-6.8571428571428575E-2</c:v>
                </c:pt>
                <c:pt idx="1">
                  <c:v>-0.04</c:v>
                </c:pt>
                <c:pt idx="2">
                  <c:v>-3.4285714285714287E-2</c:v>
                </c:pt>
                <c:pt idx="3">
                  <c:v>-1.7142857142857144E-2</c:v>
                </c:pt>
                <c:pt idx="4">
                  <c:v>-3.4285714285714287E-2</c:v>
                </c:pt>
                <c:pt idx="5">
                  <c:v>-6.2857142857142861E-2</c:v>
                </c:pt>
                <c:pt idx="6">
                  <c:v>-6.8571428571428575E-2</c:v>
                </c:pt>
                <c:pt idx="7">
                  <c:v>-5.7142857142857141E-2</c:v>
                </c:pt>
                <c:pt idx="8">
                  <c:v>-4.5714285714285714E-2</c:v>
                </c:pt>
                <c:pt idx="9">
                  <c:v>-3.4285714285714287E-2</c:v>
                </c:pt>
                <c:pt idx="10">
                  <c:v>-1.7142857142857144E-2</c:v>
                </c:pt>
                <c:pt idx="11">
                  <c:v>-1.1428571428571429E-2</c:v>
                </c:pt>
                <c:pt idx="12">
                  <c:v>-1.1428571428571429E-2</c:v>
                </c:pt>
                <c:pt idx="13">
                  <c:v>-5.7142857142857143E-3</c:v>
                </c:pt>
                <c:pt idx="14">
                  <c:v>-5.7142857142857143E-3</c:v>
                </c:pt>
                <c:pt idx="15">
                  <c:v>0</c:v>
                </c:pt>
                <c:pt idx="16">
                  <c:v>0</c:v>
                </c:pt>
                <c:pt idx="17">
                  <c:v>0</c:v>
                </c:pt>
                <c:pt idx="18">
                  <c:v>0</c:v>
                </c:pt>
              </c:numCache>
            </c:numRef>
          </c:val>
          <c:extLst>
            <c:ext xmlns:c16="http://schemas.microsoft.com/office/drawing/2014/chart" uri="{C3380CC4-5D6E-409C-BE32-E72D297353CC}">
              <c16:uniqueId val="{00000000-A858-4E76-AEA8-6312669A0E85}"/>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'!$AE$261:$AE$279</c:f>
              <c:numCache>
                <c:formatCode>0.00%</c:formatCode>
                <c:ptCount val="19"/>
                <c:pt idx="0">
                  <c:v>3.4285714285714287E-2</c:v>
                </c:pt>
                <c:pt idx="1">
                  <c:v>5.1428571428571428E-2</c:v>
                </c:pt>
                <c:pt idx="2">
                  <c:v>0.04</c:v>
                </c:pt>
                <c:pt idx="3">
                  <c:v>2.2857142857142857E-2</c:v>
                </c:pt>
                <c:pt idx="4">
                  <c:v>2.8571428571428571E-2</c:v>
                </c:pt>
                <c:pt idx="5">
                  <c:v>5.1428571428571428E-2</c:v>
                </c:pt>
                <c:pt idx="6">
                  <c:v>6.2857142857142861E-2</c:v>
                </c:pt>
                <c:pt idx="7">
                  <c:v>5.7142857142857141E-2</c:v>
                </c:pt>
                <c:pt idx="8">
                  <c:v>5.1428571428571428E-2</c:v>
                </c:pt>
                <c:pt idx="9">
                  <c:v>2.8571428571428571E-2</c:v>
                </c:pt>
                <c:pt idx="10">
                  <c:v>1.7142857142857144E-2</c:v>
                </c:pt>
                <c:pt idx="11">
                  <c:v>5.7142857142857143E-3</c:v>
                </c:pt>
                <c:pt idx="12">
                  <c:v>1.1428571428571429E-2</c:v>
                </c:pt>
                <c:pt idx="13">
                  <c:v>0</c:v>
                </c:pt>
                <c:pt idx="14">
                  <c:v>5.7142857142857143E-3</c:v>
                </c:pt>
                <c:pt idx="15">
                  <c:v>0</c:v>
                </c:pt>
                <c:pt idx="16">
                  <c:v>0</c:v>
                </c:pt>
                <c:pt idx="17">
                  <c:v>5.7142857142857143E-3</c:v>
                </c:pt>
                <c:pt idx="18">
                  <c:v>0</c:v>
                </c:pt>
              </c:numCache>
            </c:numRef>
          </c:val>
          <c:extLst>
            <c:ext xmlns:c16="http://schemas.microsoft.com/office/drawing/2014/chart" uri="{C3380CC4-5D6E-409C-BE32-E72D297353CC}">
              <c16:uniqueId val="{00000001-A858-4E76-AEA8-6312669A0E85}"/>
            </c:ext>
          </c:extLst>
        </c:ser>
        <c:dLbls>
          <c:showLegendKey val="0"/>
          <c:showVal val="0"/>
          <c:showCatName val="0"/>
          <c:showSerName val="0"/>
          <c:showPercent val="0"/>
          <c:showBubbleSize val="0"/>
        </c:dLbls>
        <c:gapWidth val="0"/>
        <c:overlap val="100"/>
        <c:axId val="1443240640"/>
        <c:axId val="1444656880"/>
      </c:barChart>
      <c:catAx>
        <c:axId val="144324064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56880"/>
        <c:crosses val="autoZero"/>
        <c:auto val="1"/>
        <c:lblAlgn val="ctr"/>
        <c:lblOffset val="100"/>
        <c:tickLblSkip val="1"/>
        <c:noMultiLvlLbl val="0"/>
      </c:catAx>
      <c:valAx>
        <c:axId val="14446568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4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Selwyn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'!$AI$261:$AI$279</c:f>
              <c:numCache>
                <c:formatCode>0.00%</c:formatCode>
                <c:ptCount val="19"/>
                <c:pt idx="0">
                  <c:v>-3.081232492997199E-2</c:v>
                </c:pt>
                <c:pt idx="1">
                  <c:v>-4.2016806722689079E-2</c:v>
                </c:pt>
                <c:pt idx="2">
                  <c:v>-3.9215686274509803E-2</c:v>
                </c:pt>
                <c:pt idx="3">
                  <c:v>-3.3613445378151259E-2</c:v>
                </c:pt>
                <c:pt idx="4">
                  <c:v>-5.0420168067226892E-2</c:v>
                </c:pt>
                <c:pt idx="5">
                  <c:v>-3.9215686274509803E-2</c:v>
                </c:pt>
                <c:pt idx="6">
                  <c:v>-3.6414565826330535E-2</c:v>
                </c:pt>
                <c:pt idx="7">
                  <c:v>-4.2016806722689079E-2</c:v>
                </c:pt>
                <c:pt idx="8">
                  <c:v>-5.6022408963585436E-2</c:v>
                </c:pt>
                <c:pt idx="9">
                  <c:v>-7.0028011204481794E-2</c:v>
                </c:pt>
                <c:pt idx="10">
                  <c:v>-5.8823529411764705E-2</c:v>
                </c:pt>
                <c:pt idx="11">
                  <c:v>-4.4817927170868348E-2</c:v>
                </c:pt>
                <c:pt idx="12">
                  <c:v>-2.8011204481792718E-2</c:v>
                </c:pt>
                <c:pt idx="13">
                  <c:v>-1.9607843137254902E-2</c:v>
                </c:pt>
                <c:pt idx="14">
                  <c:v>-5.6022408963585435E-3</c:v>
                </c:pt>
                <c:pt idx="15">
                  <c:v>-2.8011204481792717E-3</c:v>
                </c:pt>
                <c:pt idx="16">
                  <c:v>-2.8011204481792717E-3</c:v>
                </c:pt>
                <c:pt idx="17">
                  <c:v>-2.8011204481792717E-3</c:v>
                </c:pt>
                <c:pt idx="18">
                  <c:v>0</c:v>
                </c:pt>
              </c:numCache>
            </c:numRef>
          </c:val>
          <c:extLst>
            <c:ext xmlns:c16="http://schemas.microsoft.com/office/drawing/2014/chart" uri="{C3380CC4-5D6E-409C-BE32-E72D297353CC}">
              <c16:uniqueId val="{00000000-F0BB-435F-9AB9-FA1E2DEE6AE1}"/>
            </c:ext>
          </c:extLst>
        </c:ser>
        <c:ser>
          <c:idx val="1"/>
          <c:order val="1"/>
          <c:tx>
            <c:v>% female</c:v>
          </c:tx>
          <c:spPr>
            <a:solidFill>
              <a:schemeClr val="accent2"/>
            </a:solidFill>
            <a:ln>
              <a:noFill/>
            </a:ln>
            <a:effectLst/>
          </c:spPr>
          <c:invertIfNegative val="0"/>
          <c:cat>
            <c:strRef>
              <c:f>'5. Ethnicity by age and sex '!$A$261:$A$279</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'!$AJ$261:$AJ$279</c:f>
              <c:numCache>
                <c:formatCode>0.00%</c:formatCode>
                <c:ptCount val="19"/>
                <c:pt idx="0">
                  <c:v>3.9215686274509803E-2</c:v>
                </c:pt>
                <c:pt idx="1">
                  <c:v>3.3613445378151259E-2</c:v>
                </c:pt>
                <c:pt idx="2">
                  <c:v>3.3613445378151259E-2</c:v>
                </c:pt>
                <c:pt idx="3">
                  <c:v>2.2408963585434174E-2</c:v>
                </c:pt>
                <c:pt idx="4">
                  <c:v>1.680672268907563E-2</c:v>
                </c:pt>
                <c:pt idx="5">
                  <c:v>2.2408963585434174E-2</c:v>
                </c:pt>
                <c:pt idx="6">
                  <c:v>2.5210084033613446E-2</c:v>
                </c:pt>
                <c:pt idx="7">
                  <c:v>2.8011204481792718E-2</c:v>
                </c:pt>
                <c:pt idx="8">
                  <c:v>3.081232492997199E-2</c:v>
                </c:pt>
                <c:pt idx="9">
                  <c:v>4.4817927170868348E-2</c:v>
                </c:pt>
                <c:pt idx="10">
                  <c:v>3.3613445378151259E-2</c:v>
                </c:pt>
                <c:pt idx="11">
                  <c:v>2.8011204481792718E-2</c:v>
                </c:pt>
                <c:pt idx="12">
                  <c:v>1.4005602240896359E-2</c:v>
                </c:pt>
                <c:pt idx="13">
                  <c:v>1.1204481792717087E-2</c:v>
                </c:pt>
                <c:pt idx="14">
                  <c:v>1.1204481792717087E-2</c:v>
                </c:pt>
                <c:pt idx="15">
                  <c:v>2.8011204481792717E-3</c:v>
                </c:pt>
                <c:pt idx="16">
                  <c:v>2.8011204481792717E-3</c:v>
                </c:pt>
                <c:pt idx="17">
                  <c:v>2.8011204481792717E-3</c:v>
                </c:pt>
                <c:pt idx="18">
                  <c:v>0</c:v>
                </c:pt>
              </c:numCache>
            </c:numRef>
          </c:val>
          <c:extLst>
            <c:ext xmlns:c16="http://schemas.microsoft.com/office/drawing/2014/chart" uri="{C3380CC4-5D6E-409C-BE32-E72D297353CC}">
              <c16:uniqueId val="{00000001-F0BB-435F-9AB9-FA1E2DEE6AE1}"/>
            </c:ext>
          </c:extLst>
        </c:ser>
        <c:dLbls>
          <c:showLegendKey val="0"/>
          <c:showVal val="0"/>
          <c:showCatName val="0"/>
          <c:showSerName val="0"/>
          <c:showPercent val="0"/>
          <c:showBubbleSize val="0"/>
        </c:dLbls>
        <c:gapWidth val="0"/>
        <c:overlap val="100"/>
        <c:axId val="1444660688"/>
        <c:axId val="1444662864"/>
      </c:barChart>
      <c:catAx>
        <c:axId val="144466068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2864"/>
        <c:crosses val="autoZero"/>
        <c:auto val="1"/>
        <c:lblAlgn val="ctr"/>
        <c:lblOffset val="100"/>
        <c:tickLblSkip val="1"/>
        <c:noMultiLvlLbl val="0"/>
      </c:catAx>
      <c:valAx>
        <c:axId val="14446628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6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'!$E$303:$E$321</c:f>
              <c:numCache>
                <c:formatCode>0.00%</c:formatCode>
                <c:ptCount val="19"/>
                <c:pt idx="0">
                  <c:v>-3.509559285521946E-2</c:v>
                </c:pt>
                <c:pt idx="1">
                  <c:v>-3.7339556592765458E-2</c:v>
                </c:pt>
                <c:pt idx="2">
                  <c:v>-3.3300421865182658E-2</c:v>
                </c:pt>
                <c:pt idx="3">
                  <c:v>-3.0338389731621937E-2</c:v>
                </c:pt>
                <c:pt idx="4">
                  <c:v>-2.9440804236603536E-2</c:v>
                </c:pt>
                <c:pt idx="5">
                  <c:v>-3.6352212548245222E-2</c:v>
                </c:pt>
                <c:pt idx="6">
                  <c:v>-3.5454627053226821E-2</c:v>
                </c:pt>
                <c:pt idx="7">
                  <c:v>-3.1684767974149534E-2</c:v>
                </c:pt>
                <c:pt idx="8">
                  <c:v>-2.8722735840588817E-2</c:v>
                </c:pt>
                <c:pt idx="9">
                  <c:v>-3.33901804146845E-2</c:v>
                </c:pt>
                <c:pt idx="10">
                  <c:v>-3.1684767974149534E-2</c:v>
                </c:pt>
                <c:pt idx="11">
                  <c:v>-3.2043802172156896E-2</c:v>
                </c:pt>
                <c:pt idx="12">
                  <c:v>-2.9620321335607217E-2</c:v>
                </c:pt>
                <c:pt idx="13">
                  <c:v>-2.7017323400053854E-2</c:v>
                </c:pt>
                <c:pt idx="14">
                  <c:v>-2.091374203392873E-2</c:v>
                </c:pt>
                <c:pt idx="15">
                  <c:v>-1.7592675702360651E-2</c:v>
                </c:pt>
                <c:pt idx="16">
                  <c:v>-9.8734404452024051E-3</c:v>
                </c:pt>
                <c:pt idx="17">
                  <c:v>-6.3728570146306439E-3</c:v>
                </c:pt>
                <c:pt idx="18">
                  <c:v>-2.7825150345570414E-3</c:v>
                </c:pt>
              </c:numCache>
            </c:numRef>
          </c:val>
          <c:extLst>
            <c:ext xmlns:c16="http://schemas.microsoft.com/office/drawing/2014/chart" uri="{C3380CC4-5D6E-409C-BE32-E72D297353CC}">
              <c16:uniqueId val="{00000000-7117-4790-8081-E86B1C0CA555}"/>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'!$F$303:$F$321</c:f>
              <c:numCache>
                <c:formatCode>0.00%</c:formatCode>
                <c:ptCount val="19"/>
                <c:pt idx="0">
                  <c:v>3.222331927116058E-2</c:v>
                </c:pt>
                <c:pt idx="1">
                  <c:v>3.4467283008706578E-2</c:v>
                </c:pt>
                <c:pt idx="2">
                  <c:v>3.1235975226640338E-2</c:v>
                </c:pt>
                <c:pt idx="3">
                  <c:v>2.4683601113006014E-2</c:v>
                </c:pt>
                <c:pt idx="4">
                  <c:v>2.4055291266493133E-2</c:v>
                </c:pt>
                <c:pt idx="5">
                  <c:v>3.2761870568171619E-2</c:v>
                </c:pt>
                <c:pt idx="6">
                  <c:v>3.2761870568171619E-2</c:v>
                </c:pt>
                <c:pt idx="7">
                  <c:v>2.9261287137599856E-2</c:v>
                </c:pt>
                <c:pt idx="8">
                  <c:v>3.0876941028632976E-2</c:v>
                </c:pt>
                <c:pt idx="9">
                  <c:v>3.1774526523651377E-2</c:v>
                </c:pt>
                <c:pt idx="10">
                  <c:v>3.2133560721658738E-2</c:v>
                </c:pt>
                <c:pt idx="11">
                  <c:v>3.222331927116058E-2</c:v>
                </c:pt>
                <c:pt idx="12">
                  <c:v>2.8184184543577774E-2</c:v>
                </c:pt>
                <c:pt idx="13">
                  <c:v>2.6119737905035453E-2</c:v>
                </c:pt>
                <c:pt idx="14">
                  <c:v>2.2439637375460012E-2</c:v>
                </c:pt>
                <c:pt idx="15">
                  <c:v>1.786195135086617E-2</c:v>
                </c:pt>
                <c:pt idx="16">
                  <c:v>1.3104748227268648E-2</c:v>
                </c:pt>
                <c:pt idx="17">
                  <c:v>9.2451305986895257E-3</c:v>
                </c:pt>
                <c:pt idx="18">
                  <c:v>5.5650300691140828E-3</c:v>
                </c:pt>
              </c:numCache>
            </c:numRef>
          </c:val>
          <c:extLst>
            <c:ext xmlns:c16="http://schemas.microsoft.com/office/drawing/2014/chart" uri="{C3380CC4-5D6E-409C-BE32-E72D297353CC}">
              <c16:uniqueId val="{00000001-7117-4790-8081-E86B1C0CA555}"/>
            </c:ext>
          </c:extLst>
        </c:ser>
        <c:dLbls>
          <c:showLegendKey val="0"/>
          <c:showVal val="0"/>
          <c:showCatName val="0"/>
          <c:showSerName val="0"/>
          <c:showPercent val="0"/>
          <c:showBubbleSize val="0"/>
        </c:dLbls>
        <c:gapWidth val="0"/>
        <c:overlap val="100"/>
        <c:axId val="1444664496"/>
        <c:axId val="1444668848"/>
      </c:barChart>
      <c:catAx>
        <c:axId val="144466449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8848"/>
        <c:crosses val="autoZero"/>
        <c:auto val="1"/>
        <c:lblAlgn val="ctr"/>
        <c:lblOffset val="100"/>
        <c:tickLblSkip val="1"/>
        <c:noMultiLvlLbl val="0"/>
      </c:catAx>
      <c:valAx>
        <c:axId val="14446688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6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'!$J$303:$J$321</c:f>
              <c:numCache>
                <c:formatCode>0.00%</c:formatCode>
                <c:ptCount val="19"/>
                <c:pt idx="0">
                  <c:v>-3.2972915105449092E-2</c:v>
                </c:pt>
                <c:pt idx="1">
                  <c:v>-3.5435178246440421E-2</c:v>
                </c:pt>
                <c:pt idx="2">
                  <c:v>-3.1474146237019593E-2</c:v>
                </c:pt>
                <c:pt idx="3">
                  <c:v>-2.9011883096028264E-2</c:v>
                </c:pt>
                <c:pt idx="4">
                  <c:v>-2.6121400278342789E-2</c:v>
                </c:pt>
                <c:pt idx="5">
                  <c:v>-3.1152981479498982E-2</c:v>
                </c:pt>
                <c:pt idx="6">
                  <c:v>-2.9761267530243014E-2</c:v>
                </c:pt>
                <c:pt idx="7">
                  <c:v>-2.6442565035863397E-2</c:v>
                </c:pt>
                <c:pt idx="8">
                  <c:v>-2.5479070763301574E-2</c:v>
                </c:pt>
                <c:pt idx="9">
                  <c:v>-3.200942083288727E-2</c:v>
                </c:pt>
                <c:pt idx="10">
                  <c:v>-3.3401134782143238E-2</c:v>
                </c:pt>
                <c:pt idx="11">
                  <c:v>-3.532812332726689E-2</c:v>
                </c:pt>
                <c:pt idx="12">
                  <c:v>-3.3508189701316776E-2</c:v>
                </c:pt>
                <c:pt idx="13">
                  <c:v>-3.0831816721978374E-2</c:v>
                </c:pt>
                <c:pt idx="14">
                  <c:v>-2.4087356814045606E-2</c:v>
                </c:pt>
                <c:pt idx="15">
                  <c:v>-2.0340434642971843E-2</c:v>
                </c:pt>
                <c:pt idx="16">
                  <c:v>-1.156193127074189E-2</c:v>
                </c:pt>
                <c:pt idx="17">
                  <c:v>-7.4938443421475216E-3</c:v>
                </c:pt>
                <c:pt idx="18">
                  <c:v>-3.1045926560325449E-3</c:v>
                </c:pt>
              </c:numCache>
            </c:numRef>
          </c:val>
          <c:extLst>
            <c:ext xmlns:c16="http://schemas.microsoft.com/office/drawing/2014/chart" uri="{C3380CC4-5D6E-409C-BE32-E72D297353CC}">
              <c16:uniqueId val="{00000000-7D4B-4C57-8775-81DFC730D013}"/>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'!$K$303:$K$321</c:f>
              <c:numCache>
                <c:formatCode>0.00%</c:formatCode>
                <c:ptCount val="19"/>
                <c:pt idx="0">
                  <c:v>2.9975377368590087E-2</c:v>
                </c:pt>
                <c:pt idx="1">
                  <c:v>3.2651750347928485E-2</c:v>
                </c:pt>
                <c:pt idx="2">
                  <c:v>3.072476180280484E-2</c:v>
                </c:pt>
                <c:pt idx="3">
                  <c:v>2.4087356814045606E-2</c:v>
                </c:pt>
                <c:pt idx="4">
                  <c:v>2.3873246975698533E-2</c:v>
                </c:pt>
                <c:pt idx="5">
                  <c:v>2.9975377368590087E-2</c:v>
                </c:pt>
                <c:pt idx="6">
                  <c:v>2.8583663419334118E-2</c:v>
                </c:pt>
                <c:pt idx="7">
                  <c:v>2.5693180601648647E-2</c:v>
                </c:pt>
                <c:pt idx="8">
                  <c:v>2.9333047853548871E-2</c:v>
                </c:pt>
                <c:pt idx="9">
                  <c:v>3.2223530671234346E-2</c:v>
                </c:pt>
                <c:pt idx="10">
                  <c:v>3.4899903650572744E-2</c:v>
                </c:pt>
                <c:pt idx="11">
                  <c:v>3.6184562680655175E-2</c:v>
                </c:pt>
                <c:pt idx="12">
                  <c:v>3.2223530671234346E-2</c:v>
                </c:pt>
                <c:pt idx="13">
                  <c:v>3.0189487206937159E-2</c:v>
                </c:pt>
                <c:pt idx="14">
                  <c:v>2.6014345359169255E-2</c:v>
                </c:pt>
                <c:pt idx="15">
                  <c:v>2.0875709238839524E-2</c:v>
                </c:pt>
                <c:pt idx="16">
                  <c:v>1.5415908360989187E-2</c:v>
                </c:pt>
                <c:pt idx="17">
                  <c:v>1.0919601755700675E-2</c:v>
                </c:pt>
                <c:pt idx="18">
                  <c:v>6.6374049887592337E-3</c:v>
                </c:pt>
              </c:numCache>
            </c:numRef>
          </c:val>
          <c:extLst>
            <c:ext xmlns:c16="http://schemas.microsoft.com/office/drawing/2014/chart" uri="{C3380CC4-5D6E-409C-BE32-E72D297353CC}">
              <c16:uniqueId val="{00000001-7D4B-4C57-8775-81DFC730D013}"/>
            </c:ext>
          </c:extLst>
        </c:ser>
        <c:dLbls>
          <c:showLegendKey val="0"/>
          <c:showVal val="0"/>
          <c:showCatName val="0"/>
          <c:showSerName val="0"/>
          <c:showPercent val="0"/>
          <c:showBubbleSize val="0"/>
        </c:dLbls>
        <c:gapWidth val="0"/>
        <c:overlap val="100"/>
        <c:axId val="1444671024"/>
        <c:axId val="1444661232"/>
      </c:barChart>
      <c:catAx>
        <c:axId val="144467102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1232"/>
        <c:crosses val="autoZero"/>
        <c:auto val="1"/>
        <c:lblAlgn val="ctr"/>
        <c:lblOffset val="100"/>
        <c:tickLblSkip val="1"/>
        <c:noMultiLvlLbl val="0"/>
      </c:catAx>
      <c:valAx>
        <c:axId val="14446612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71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'!$O$303:$O$321</c:f>
              <c:numCache>
                <c:formatCode>0.00%</c:formatCode>
                <c:ptCount val="19"/>
                <c:pt idx="0">
                  <c:v>-6.4835164835164841E-2</c:v>
                </c:pt>
                <c:pt idx="1">
                  <c:v>-7.1428571428571425E-2</c:v>
                </c:pt>
                <c:pt idx="2">
                  <c:v>-5.6043956043956046E-2</c:v>
                </c:pt>
                <c:pt idx="3">
                  <c:v>-4.9450549450549448E-2</c:v>
                </c:pt>
                <c:pt idx="4">
                  <c:v>-3.8461538461538464E-2</c:v>
                </c:pt>
                <c:pt idx="5">
                  <c:v>-3.9560439560439559E-2</c:v>
                </c:pt>
                <c:pt idx="6">
                  <c:v>-2.8571428571428571E-2</c:v>
                </c:pt>
                <c:pt idx="7">
                  <c:v>-2.8571428571428571E-2</c:v>
                </c:pt>
                <c:pt idx="8">
                  <c:v>-2.6373626373626374E-2</c:v>
                </c:pt>
                <c:pt idx="9">
                  <c:v>-2.8571428571428571E-2</c:v>
                </c:pt>
                <c:pt idx="10">
                  <c:v>-1.5384615384615385E-2</c:v>
                </c:pt>
                <c:pt idx="11">
                  <c:v>-1.9780219780219779E-2</c:v>
                </c:pt>
                <c:pt idx="12">
                  <c:v>-1.5384615384615385E-2</c:v>
                </c:pt>
                <c:pt idx="13">
                  <c:v>-1.3186813186813187E-2</c:v>
                </c:pt>
                <c:pt idx="14">
                  <c:v>-5.4945054945054949E-3</c:v>
                </c:pt>
                <c:pt idx="15">
                  <c:v>-5.4945054945054949E-3</c:v>
                </c:pt>
                <c:pt idx="16">
                  <c:v>-2.1978021978021978E-3</c:v>
                </c:pt>
                <c:pt idx="17">
                  <c:v>-1.0989010989010989E-3</c:v>
                </c:pt>
                <c:pt idx="18">
                  <c:v>-1.0989010989010989E-3</c:v>
                </c:pt>
              </c:numCache>
            </c:numRef>
          </c:val>
          <c:extLst>
            <c:ext xmlns:c16="http://schemas.microsoft.com/office/drawing/2014/chart" uri="{C3380CC4-5D6E-409C-BE32-E72D297353CC}">
              <c16:uniqueId val="{00000000-2B13-49AB-9B54-CEA33E22DB4F}"/>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'!$P$303:$P$321</c:f>
              <c:numCache>
                <c:formatCode>0.00%</c:formatCode>
                <c:ptCount val="19"/>
                <c:pt idx="0">
                  <c:v>5.9340659340659338E-2</c:v>
                </c:pt>
                <c:pt idx="1">
                  <c:v>6.9230769230769235E-2</c:v>
                </c:pt>
                <c:pt idx="2">
                  <c:v>5.4945054945054944E-2</c:v>
                </c:pt>
                <c:pt idx="3">
                  <c:v>4.7252747252747251E-2</c:v>
                </c:pt>
                <c:pt idx="4">
                  <c:v>3.0769230769230771E-2</c:v>
                </c:pt>
                <c:pt idx="5">
                  <c:v>4.0659340659340661E-2</c:v>
                </c:pt>
                <c:pt idx="6">
                  <c:v>2.6373626373626374E-2</c:v>
                </c:pt>
                <c:pt idx="7">
                  <c:v>2.6373626373626374E-2</c:v>
                </c:pt>
                <c:pt idx="8">
                  <c:v>3.0769230769230771E-2</c:v>
                </c:pt>
                <c:pt idx="9">
                  <c:v>3.0769230769230771E-2</c:v>
                </c:pt>
                <c:pt idx="10">
                  <c:v>1.9780219780219779E-2</c:v>
                </c:pt>
                <c:pt idx="11">
                  <c:v>1.7582417582417582E-2</c:v>
                </c:pt>
                <c:pt idx="12">
                  <c:v>9.8901098901098897E-3</c:v>
                </c:pt>
                <c:pt idx="13">
                  <c:v>6.5934065934065934E-3</c:v>
                </c:pt>
                <c:pt idx="14">
                  <c:v>7.6923076923076927E-3</c:v>
                </c:pt>
                <c:pt idx="15">
                  <c:v>4.3956043956043956E-3</c:v>
                </c:pt>
                <c:pt idx="16">
                  <c:v>2.1978021978021978E-3</c:v>
                </c:pt>
                <c:pt idx="17">
                  <c:v>2.1978021978021978E-3</c:v>
                </c:pt>
                <c:pt idx="18">
                  <c:v>0</c:v>
                </c:pt>
              </c:numCache>
            </c:numRef>
          </c:val>
          <c:extLst>
            <c:ext xmlns:c16="http://schemas.microsoft.com/office/drawing/2014/chart" uri="{C3380CC4-5D6E-409C-BE32-E72D297353CC}">
              <c16:uniqueId val="{00000001-2B13-49AB-9B54-CEA33E22DB4F}"/>
            </c:ext>
          </c:extLst>
        </c:ser>
        <c:dLbls>
          <c:showLegendKey val="0"/>
          <c:showVal val="0"/>
          <c:showCatName val="0"/>
          <c:showSerName val="0"/>
          <c:showPercent val="0"/>
          <c:showBubbleSize val="0"/>
        </c:dLbls>
        <c:gapWidth val="0"/>
        <c:overlap val="100"/>
        <c:axId val="1444669936"/>
        <c:axId val="1444670480"/>
      </c:barChart>
      <c:catAx>
        <c:axId val="144466993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70480"/>
        <c:crosses val="autoZero"/>
        <c:auto val="1"/>
        <c:lblAlgn val="ctr"/>
        <c:lblOffset val="100"/>
        <c:tickLblSkip val="1"/>
        <c:noMultiLvlLbl val="0"/>
      </c:catAx>
      <c:valAx>
        <c:axId val="1444670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6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Ethnic identities (grouped total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Hurunui district, Census 2006, 2013, 2018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v>Census 2006</c:v>
          </c:tx>
          <c:invertIfNegative val="0"/>
          <c:val>
            <c:numRef>
              <c:f>('3. Ethnicity by TA'!$C$25,'3. Ethnicity by TA'!$G$25,'3. Ethnicity by TA'!$K$25,'3. Ethnicity by TA'!$O$25,'3. Ethnicity by TA'!$S$25,'3. Ethnicity by TA'!$W$25)</c:f>
              <c:numCache>
                <c:formatCode>0.00%</c:formatCode>
                <c:ptCount val="6"/>
                <c:pt idx="0">
                  <c:v>0.84320142814638499</c:v>
                </c:pt>
                <c:pt idx="1">
                  <c:v>5.8911038381434098E-2</c:v>
                </c:pt>
                <c:pt idx="2">
                  <c:v>3.867896459387087E-3</c:v>
                </c:pt>
                <c:pt idx="3">
                  <c:v>7.1407319250223148E-3</c:v>
                </c:pt>
                <c:pt idx="4">
                  <c:v>3.2728354656352274E-3</c:v>
                </c:pt>
                <c:pt idx="5">
                  <c:v>0.14251710800357037</c:v>
                </c:pt>
              </c:numCache>
            </c:numRef>
          </c:val>
          <c:extLst>
            <c:ext xmlns:c16="http://schemas.microsoft.com/office/drawing/2014/chart" uri="{C3380CC4-5D6E-409C-BE32-E72D297353CC}">
              <c16:uniqueId val="{00000001-483C-4A3E-9AA0-B0303BD491D4}"/>
            </c:ext>
          </c:extLst>
        </c:ser>
        <c:ser>
          <c:idx val="0"/>
          <c:order val="1"/>
          <c:tx>
            <c:v>Census 2013</c:v>
          </c:tx>
          <c:invertIfNegative val="0"/>
          <c:cat>
            <c:strRef>
              <c:f>('3. Ethnicity by TA'!$B$22,'3. Ethnicity by TA'!$F$22,'3. Ethnicity by TA'!$J$22,'3. Ethnicity by TA'!$N$22,'3. Ethnicity by TA'!$R$22,'3. Ethnicity by TA'!$V$22)</c:f>
              <c:strCache>
                <c:ptCount val="6"/>
                <c:pt idx="0">
                  <c:v>   European </c:v>
                </c:pt>
                <c:pt idx="1">
                  <c:v>   Maori </c:v>
                </c:pt>
                <c:pt idx="2">
                  <c:v>   Pacific Peoples </c:v>
                </c:pt>
                <c:pt idx="3">
                  <c:v>   Asian </c:v>
                </c:pt>
                <c:pt idx="4">
                  <c:v> MELAA </c:v>
                </c:pt>
                <c:pt idx="5">
                  <c:v>   Other/NZer </c:v>
                </c:pt>
              </c:strCache>
            </c:strRef>
          </c:cat>
          <c:val>
            <c:numRef>
              <c:f>('3. Ethnicity by TA'!$D$25,'3. Ethnicity by TA'!$H$25,'3. Ethnicity by TA'!$L$25,'3. Ethnicity by TA'!$P$25,'3. Ethnicity by TA'!$T$25,'3. Ethnicity by TA'!$X$25)</c:f>
              <c:numCache>
                <c:formatCode>0.00%</c:formatCode>
                <c:ptCount val="6"/>
                <c:pt idx="0">
                  <c:v>0.93364281813216821</c:v>
                </c:pt>
                <c:pt idx="1">
                  <c:v>7.3184052430365923E-2</c:v>
                </c:pt>
                <c:pt idx="2">
                  <c:v>7.6460950300382309E-3</c:v>
                </c:pt>
                <c:pt idx="3">
                  <c:v>2.2665210267613325E-2</c:v>
                </c:pt>
                <c:pt idx="4">
                  <c:v>6.0076460950300378E-3</c:v>
                </c:pt>
                <c:pt idx="5">
                  <c:v>1.8842162752594212E-2</c:v>
                </c:pt>
              </c:numCache>
            </c:numRef>
          </c:val>
          <c:extLst>
            <c:ext xmlns:c16="http://schemas.microsoft.com/office/drawing/2014/chart" uri="{C3380CC4-5D6E-409C-BE32-E72D297353CC}">
              <c16:uniqueId val="{00000001-BBE1-4599-84A9-1A9E91184DA5}"/>
            </c:ext>
          </c:extLst>
        </c:ser>
        <c:ser>
          <c:idx val="1"/>
          <c:order val="2"/>
          <c:tx>
            <c:v>Census 2018</c:v>
          </c:tx>
          <c:invertIfNegative val="0"/>
          <c:val>
            <c:numRef>
              <c:f>('3. Ethnicity by TA'!$E$25,'3. Ethnicity by TA'!$I$25,'3. Ethnicity by TA'!$M$25,'3. Ethnicity by TA'!$Q$25,'3. Ethnicity by TA'!$U$25,'3. Ethnicity by TA'!$Y$25)</c:f>
              <c:numCache>
                <c:formatCode>0.00%</c:formatCode>
                <c:ptCount val="6"/>
                <c:pt idx="0">
                  <c:v>0.92021022455805068</c:v>
                </c:pt>
                <c:pt idx="1">
                  <c:v>8.5523172479694223E-2</c:v>
                </c:pt>
                <c:pt idx="2">
                  <c:v>1.098901098901099E-2</c:v>
                </c:pt>
                <c:pt idx="3">
                  <c:v>3.9178213091256568E-2</c:v>
                </c:pt>
                <c:pt idx="4">
                  <c:v>7.6445293836598181E-3</c:v>
                </c:pt>
                <c:pt idx="5">
                  <c:v>1.3616817964644052E-2</c:v>
                </c:pt>
              </c:numCache>
            </c:numRef>
          </c:val>
          <c:extLst>
            <c:ext xmlns:c16="http://schemas.microsoft.com/office/drawing/2014/chart" uri="{C3380CC4-5D6E-409C-BE32-E72D297353CC}">
              <c16:uniqueId val="{00000000-483C-4A3E-9AA0-B0303BD491D4}"/>
            </c:ext>
          </c:extLst>
        </c:ser>
        <c:dLbls>
          <c:showLegendKey val="0"/>
          <c:showVal val="0"/>
          <c:showCatName val="0"/>
          <c:showSerName val="0"/>
          <c:showPercent val="0"/>
          <c:showBubbleSize val="0"/>
        </c:dLbls>
        <c:gapWidth val="150"/>
        <c:axId val="1409377856"/>
        <c:axId val="1409378400"/>
      </c:barChart>
      <c:catAx>
        <c:axId val="14093778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8400"/>
        <c:crosses val="autoZero"/>
        <c:auto val="1"/>
        <c:lblAlgn val="ctr"/>
        <c:lblOffset val="100"/>
        <c:noMultiLvlLbl val="0"/>
      </c:catAx>
      <c:valAx>
        <c:axId val="1409378400"/>
        <c:scaling>
          <c:orientation val="minMax"/>
        </c:scaling>
        <c:delete val="0"/>
        <c:axPos val="l"/>
        <c:majorGridlines/>
        <c:title>
          <c:tx>
            <c:rich>
              <a:bodyPr rot="-5400000" vert="horz"/>
              <a:lstStyle/>
              <a:p>
                <a:pPr>
                  <a:defRPr>
                    <a:solidFill>
                      <a:srgbClr val="136B99"/>
                    </a:solidFill>
                  </a:defRPr>
                </a:pPr>
                <a:r>
                  <a:rPr lang="en-US" b="0">
                    <a:solidFill>
                      <a:srgbClr val="136B99"/>
                    </a:solidFill>
                    <a:latin typeface="Arial" panose="020B0604020202020204" pitchFamily="34" charset="0"/>
                    <a:cs typeface="Arial" panose="020B0604020202020204" pitchFamily="34" charset="0"/>
                  </a:rPr>
                  <a:t>Per cent of total stated</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09377856"/>
        <c:crosses val="autoZero"/>
        <c:crossBetween val="between"/>
      </c:valAx>
    </c:plotArea>
    <c:legend>
      <c:legendPos val="l"/>
      <c:layout>
        <c:manualLayout>
          <c:xMode val="edge"/>
          <c:yMode val="edge"/>
          <c:x val="0.81138888888888894"/>
          <c:y val="0.32753030303030295"/>
          <c:w val="0.133429012345679"/>
          <c:h val="0.14554701955031288"/>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Ashburton</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'!$T$303:$T$321</c:f>
              <c:numCache>
                <c:formatCode>0.00%</c:formatCode>
                <c:ptCount val="19"/>
                <c:pt idx="0">
                  <c:v>-7.6923076923076927E-2</c:v>
                </c:pt>
                <c:pt idx="1">
                  <c:v>-8.0419580419580416E-2</c:v>
                </c:pt>
                <c:pt idx="2">
                  <c:v>-5.5944055944055944E-2</c:v>
                </c:pt>
                <c:pt idx="3">
                  <c:v>-4.195804195804196E-2</c:v>
                </c:pt>
                <c:pt idx="4">
                  <c:v>-5.5944055944055944E-2</c:v>
                </c:pt>
                <c:pt idx="5">
                  <c:v>-6.1188811188811192E-2</c:v>
                </c:pt>
                <c:pt idx="6">
                  <c:v>-5.4195804195804193E-2</c:v>
                </c:pt>
                <c:pt idx="7">
                  <c:v>-4.3706293706293704E-2</c:v>
                </c:pt>
                <c:pt idx="8">
                  <c:v>-2.6223776223776224E-2</c:v>
                </c:pt>
                <c:pt idx="9">
                  <c:v>-2.7972027972027972E-2</c:v>
                </c:pt>
                <c:pt idx="10">
                  <c:v>-2.2727272727272728E-2</c:v>
                </c:pt>
                <c:pt idx="11">
                  <c:v>-1.048951048951049E-2</c:v>
                </c:pt>
                <c:pt idx="12">
                  <c:v>-1.048951048951049E-2</c:v>
                </c:pt>
                <c:pt idx="13">
                  <c:v>-1.7482517482517483E-3</c:v>
                </c:pt>
                <c:pt idx="14">
                  <c:v>-1.7482517482517483E-3</c:v>
                </c:pt>
                <c:pt idx="15">
                  <c:v>-3.4965034965034965E-3</c:v>
                </c:pt>
                <c:pt idx="16">
                  <c:v>0</c:v>
                </c:pt>
                <c:pt idx="17">
                  <c:v>0</c:v>
                </c:pt>
                <c:pt idx="18">
                  <c:v>0</c:v>
                </c:pt>
              </c:numCache>
            </c:numRef>
          </c:val>
          <c:extLst>
            <c:ext xmlns:c16="http://schemas.microsoft.com/office/drawing/2014/chart" uri="{C3380CC4-5D6E-409C-BE32-E72D297353CC}">
              <c16:uniqueId val="{00000000-9FC4-4795-859B-9CB36ADA772F}"/>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'!$U$303:$U$321</c:f>
              <c:numCache>
                <c:formatCode>0.00%</c:formatCode>
                <c:ptCount val="19"/>
                <c:pt idx="0">
                  <c:v>6.9930069930069935E-2</c:v>
                </c:pt>
                <c:pt idx="1">
                  <c:v>6.9930069930069935E-2</c:v>
                </c:pt>
                <c:pt idx="2">
                  <c:v>4.8951048951048952E-2</c:v>
                </c:pt>
                <c:pt idx="3">
                  <c:v>2.2727272727272728E-2</c:v>
                </c:pt>
                <c:pt idx="4">
                  <c:v>3.3216783216783216E-2</c:v>
                </c:pt>
                <c:pt idx="5">
                  <c:v>4.0209790209790208E-2</c:v>
                </c:pt>
                <c:pt idx="6">
                  <c:v>4.195804195804196E-2</c:v>
                </c:pt>
                <c:pt idx="7">
                  <c:v>3.3216783216783216E-2</c:v>
                </c:pt>
                <c:pt idx="8">
                  <c:v>1.9230769230769232E-2</c:v>
                </c:pt>
                <c:pt idx="9">
                  <c:v>1.5734265734265736E-2</c:v>
                </c:pt>
                <c:pt idx="10">
                  <c:v>1.2237762237762238E-2</c:v>
                </c:pt>
                <c:pt idx="11">
                  <c:v>8.7412587412587419E-3</c:v>
                </c:pt>
                <c:pt idx="12">
                  <c:v>5.244755244755245E-3</c:v>
                </c:pt>
                <c:pt idx="13">
                  <c:v>0</c:v>
                </c:pt>
                <c:pt idx="14">
                  <c:v>1.7482517482517483E-3</c:v>
                </c:pt>
                <c:pt idx="15">
                  <c:v>1.7482517482517483E-3</c:v>
                </c:pt>
                <c:pt idx="16">
                  <c:v>0</c:v>
                </c:pt>
                <c:pt idx="17">
                  <c:v>1.7482517482517483E-3</c:v>
                </c:pt>
                <c:pt idx="18">
                  <c:v>0</c:v>
                </c:pt>
              </c:numCache>
            </c:numRef>
          </c:val>
          <c:extLst>
            <c:ext xmlns:c16="http://schemas.microsoft.com/office/drawing/2014/chart" uri="{C3380CC4-5D6E-409C-BE32-E72D297353CC}">
              <c16:uniqueId val="{00000001-9FC4-4795-859B-9CB36ADA772F}"/>
            </c:ext>
          </c:extLst>
        </c:ser>
        <c:dLbls>
          <c:showLegendKey val="0"/>
          <c:showVal val="0"/>
          <c:showCatName val="0"/>
          <c:showSerName val="0"/>
          <c:showPercent val="0"/>
          <c:showBubbleSize val="0"/>
        </c:dLbls>
        <c:gapWidth val="0"/>
        <c:overlap val="100"/>
        <c:axId val="1444655792"/>
        <c:axId val="1444661776"/>
      </c:barChart>
      <c:catAx>
        <c:axId val="144465579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1776"/>
        <c:crosses val="autoZero"/>
        <c:auto val="1"/>
        <c:lblAlgn val="ctr"/>
        <c:lblOffset val="100"/>
        <c:tickLblSkip val="1"/>
        <c:noMultiLvlLbl val="0"/>
      </c:catAx>
      <c:valAx>
        <c:axId val="14446617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5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'!$Y$303:$Y$321</c:f>
              <c:numCache>
                <c:formatCode>0.00%</c:formatCode>
                <c:ptCount val="19"/>
                <c:pt idx="0">
                  <c:v>-4.1412911084043852E-2</c:v>
                </c:pt>
                <c:pt idx="1">
                  <c:v>-4.1412911084043852E-2</c:v>
                </c:pt>
                <c:pt idx="2">
                  <c:v>-4.7503045066991476E-2</c:v>
                </c:pt>
                <c:pt idx="3">
                  <c:v>-3.2886723507917173E-2</c:v>
                </c:pt>
                <c:pt idx="4">
                  <c:v>-3.5322777101096221E-2</c:v>
                </c:pt>
                <c:pt idx="5">
                  <c:v>-6.2119366626065771E-2</c:v>
                </c:pt>
                <c:pt idx="6">
                  <c:v>-7.9171741778319121E-2</c:v>
                </c:pt>
                <c:pt idx="7">
                  <c:v>-7.4299634591961025E-2</c:v>
                </c:pt>
                <c:pt idx="8">
                  <c:v>-5.6029232643118147E-2</c:v>
                </c:pt>
                <c:pt idx="9">
                  <c:v>-4.0194884287454324E-2</c:v>
                </c:pt>
                <c:pt idx="10">
                  <c:v>-1.4616321559074299E-2</c:v>
                </c:pt>
                <c:pt idx="11">
                  <c:v>-7.3081607795371494E-3</c:v>
                </c:pt>
                <c:pt idx="12">
                  <c:v>-2.4360535931790498E-3</c:v>
                </c:pt>
                <c:pt idx="13">
                  <c:v>-1.2180267965895249E-3</c:v>
                </c:pt>
                <c:pt idx="14">
                  <c:v>-2.4360535931790498E-3</c:v>
                </c:pt>
                <c:pt idx="15">
                  <c:v>-2.4360535931790498E-3</c:v>
                </c:pt>
                <c:pt idx="16">
                  <c:v>-1.2180267965895249E-3</c:v>
                </c:pt>
                <c:pt idx="17">
                  <c:v>0</c:v>
                </c:pt>
                <c:pt idx="18">
                  <c:v>0</c:v>
                </c:pt>
              </c:numCache>
            </c:numRef>
          </c:val>
          <c:extLst>
            <c:ext xmlns:c16="http://schemas.microsoft.com/office/drawing/2014/chart" uri="{C3380CC4-5D6E-409C-BE32-E72D297353CC}">
              <c16:uniqueId val="{00000000-64F0-4BD8-A388-AC52823C89F6}"/>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'!$Z$303:$Z$321</c:f>
              <c:numCache>
                <c:formatCode>0.00%</c:formatCode>
                <c:ptCount val="19"/>
                <c:pt idx="0">
                  <c:v>4.0194884287454324E-2</c:v>
                </c:pt>
                <c:pt idx="1">
                  <c:v>3.8976857490864797E-2</c:v>
                </c:pt>
                <c:pt idx="2">
                  <c:v>3.1668696711327646E-2</c:v>
                </c:pt>
                <c:pt idx="3">
                  <c:v>2.679658952496955E-2</c:v>
                </c:pt>
                <c:pt idx="4">
                  <c:v>1.9488428745432398E-2</c:v>
                </c:pt>
                <c:pt idx="5">
                  <c:v>4.6285018270401948E-2</c:v>
                </c:pt>
                <c:pt idx="6">
                  <c:v>6.5773447015834346E-2</c:v>
                </c:pt>
                <c:pt idx="7">
                  <c:v>6.090133982947625E-2</c:v>
                </c:pt>
                <c:pt idx="8">
                  <c:v>5.2375152253349572E-2</c:v>
                </c:pt>
                <c:pt idx="9">
                  <c:v>3.4104750304506701E-2</c:v>
                </c:pt>
                <c:pt idx="10">
                  <c:v>1.705237515225335E-2</c:v>
                </c:pt>
                <c:pt idx="11">
                  <c:v>7.3081607795371494E-3</c:v>
                </c:pt>
                <c:pt idx="12">
                  <c:v>4.8721071863580996E-3</c:v>
                </c:pt>
                <c:pt idx="13">
                  <c:v>3.6540803897685747E-3</c:v>
                </c:pt>
                <c:pt idx="14">
                  <c:v>2.4360535931790498E-3</c:v>
                </c:pt>
                <c:pt idx="15">
                  <c:v>1.2180267965895249E-3</c:v>
                </c:pt>
                <c:pt idx="16">
                  <c:v>0</c:v>
                </c:pt>
                <c:pt idx="17">
                  <c:v>0</c:v>
                </c:pt>
                <c:pt idx="18">
                  <c:v>1.2180267965895249E-3</c:v>
                </c:pt>
              </c:numCache>
            </c:numRef>
          </c:val>
          <c:extLst>
            <c:ext xmlns:c16="http://schemas.microsoft.com/office/drawing/2014/chart" uri="{C3380CC4-5D6E-409C-BE32-E72D297353CC}">
              <c16:uniqueId val="{00000001-64F0-4BD8-A388-AC52823C89F6}"/>
            </c:ext>
          </c:extLst>
        </c:ser>
        <c:dLbls>
          <c:showLegendKey val="0"/>
          <c:showVal val="0"/>
          <c:showCatName val="0"/>
          <c:showSerName val="0"/>
          <c:showPercent val="0"/>
          <c:showBubbleSize val="0"/>
        </c:dLbls>
        <c:gapWidth val="0"/>
        <c:overlap val="100"/>
        <c:axId val="1444673200"/>
        <c:axId val="1444662320"/>
      </c:barChart>
      <c:catAx>
        <c:axId val="144467320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2320"/>
        <c:crosses val="autoZero"/>
        <c:auto val="1"/>
        <c:lblAlgn val="ctr"/>
        <c:lblOffset val="100"/>
        <c:tickLblSkip val="1"/>
        <c:noMultiLvlLbl val="0"/>
      </c:catAx>
      <c:valAx>
        <c:axId val="1444662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7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'!$AD$304:$AD$321</c:f>
              <c:numCache>
                <c:formatCode>0.00%</c:formatCode>
                <c:ptCount val="18"/>
                <c:pt idx="0">
                  <c:v>-3.5714285714285712E-2</c:v>
                </c:pt>
                <c:pt idx="1">
                  <c:v>-2.1428571428571429E-2</c:v>
                </c:pt>
                <c:pt idx="2">
                  <c:v>-2.8571428571428571E-2</c:v>
                </c:pt>
                <c:pt idx="3">
                  <c:v>-5.7142857142857141E-2</c:v>
                </c:pt>
                <c:pt idx="4">
                  <c:v>-9.285714285714286E-2</c:v>
                </c:pt>
                <c:pt idx="5">
                  <c:v>-7.857142857142857E-2</c:v>
                </c:pt>
                <c:pt idx="6">
                  <c:v>-6.4285714285714279E-2</c:v>
                </c:pt>
                <c:pt idx="7">
                  <c:v>-0.05</c:v>
                </c:pt>
                <c:pt idx="8">
                  <c:v>-3.5714285714285712E-2</c:v>
                </c:pt>
                <c:pt idx="9">
                  <c:v>0</c:v>
                </c:pt>
                <c:pt idx="10">
                  <c:v>-7.1428571428571426E-3</c:v>
                </c:pt>
                <c:pt idx="11">
                  <c:v>0</c:v>
                </c:pt>
                <c:pt idx="12">
                  <c:v>0</c:v>
                </c:pt>
                <c:pt idx="13">
                  <c:v>0</c:v>
                </c:pt>
                <c:pt idx="14">
                  <c:v>-7.1428571428571426E-3</c:v>
                </c:pt>
                <c:pt idx="15">
                  <c:v>0</c:v>
                </c:pt>
                <c:pt idx="16">
                  <c:v>0</c:v>
                </c:pt>
                <c:pt idx="17">
                  <c:v>0</c:v>
                </c:pt>
              </c:numCache>
            </c:numRef>
          </c:val>
          <c:extLst>
            <c:ext xmlns:c16="http://schemas.microsoft.com/office/drawing/2014/chart" uri="{C3380CC4-5D6E-409C-BE32-E72D297353CC}">
              <c16:uniqueId val="{00000000-2F7A-41A2-9AE5-4CEC53FF4334}"/>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'!$AE$303:$AE$321</c:f>
              <c:numCache>
                <c:formatCode>0.00%</c:formatCode>
                <c:ptCount val="19"/>
                <c:pt idx="0">
                  <c:v>5.7142857142857141E-2</c:v>
                </c:pt>
                <c:pt idx="1">
                  <c:v>3.5714285714285712E-2</c:v>
                </c:pt>
                <c:pt idx="2">
                  <c:v>3.5714285714285712E-2</c:v>
                </c:pt>
                <c:pt idx="3">
                  <c:v>2.1428571428571429E-2</c:v>
                </c:pt>
                <c:pt idx="4">
                  <c:v>2.1428571428571429E-2</c:v>
                </c:pt>
                <c:pt idx="5">
                  <c:v>8.5714285714285715E-2</c:v>
                </c:pt>
                <c:pt idx="6">
                  <c:v>0.1</c:v>
                </c:pt>
                <c:pt idx="7">
                  <c:v>6.4285714285714279E-2</c:v>
                </c:pt>
                <c:pt idx="8">
                  <c:v>3.5714285714285712E-2</c:v>
                </c:pt>
                <c:pt idx="9">
                  <c:v>1.4285714285714285E-2</c:v>
                </c:pt>
                <c:pt idx="10">
                  <c:v>0</c:v>
                </c:pt>
                <c:pt idx="11">
                  <c:v>7.1428571428571426E-3</c:v>
                </c:pt>
                <c:pt idx="12">
                  <c:v>7.1428571428571426E-3</c:v>
                </c:pt>
                <c:pt idx="13">
                  <c:v>0</c:v>
                </c:pt>
                <c:pt idx="14">
                  <c:v>0</c:v>
                </c:pt>
                <c:pt idx="15">
                  <c:v>0</c:v>
                </c:pt>
                <c:pt idx="16">
                  <c:v>0</c:v>
                </c:pt>
                <c:pt idx="17">
                  <c:v>0</c:v>
                </c:pt>
                <c:pt idx="18">
                  <c:v>0</c:v>
                </c:pt>
              </c:numCache>
            </c:numRef>
          </c:val>
          <c:extLst>
            <c:ext xmlns:c16="http://schemas.microsoft.com/office/drawing/2014/chart" uri="{C3380CC4-5D6E-409C-BE32-E72D297353CC}">
              <c16:uniqueId val="{00000001-2F7A-41A2-9AE5-4CEC53FF4334}"/>
            </c:ext>
          </c:extLst>
        </c:ser>
        <c:dLbls>
          <c:showLegendKey val="0"/>
          <c:showVal val="0"/>
          <c:showCatName val="0"/>
          <c:showSerName val="0"/>
          <c:showPercent val="0"/>
          <c:showBubbleSize val="0"/>
        </c:dLbls>
        <c:gapWidth val="0"/>
        <c:overlap val="100"/>
        <c:axId val="1444659056"/>
        <c:axId val="1444674832"/>
      </c:barChart>
      <c:catAx>
        <c:axId val="144465905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74832"/>
        <c:crosses val="autoZero"/>
        <c:auto val="1"/>
        <c:lblAlgn val="ctr"/>
        <c:lblOffset val="100"/>
        <c:tickLblSkip val="1"/>
        <c:noMultiLvlLbl val="0"/>
      </c:catAx>
      <c:valAx>
        <c:axId val="14446748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59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Ashburton</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'!$AI$303:$AI$321</c:f>
              <c:numCache>
                <c:formatCode>0.00%</c:formatCode>
                <c:ptCount val="19"/>
                <c:pt idx="0">
                  <c:v>-2.5210084033613446E-2</c:v>
                </c:pt>
                <c:pt idx="1">
                  <c:v>-5.0420168067226892E-2</c:v>
                </c:pt>
                <c:pt idx="2">
                  <c:v>-3.3613445378151259E-2</c:v>
                </c:pt>
                <c:pt idx="3">
                  <c:v>-1.680672268907563E-2</c:v>
                </c:pt>
                <c:pt idx="4">
                  <c:v>-3.3613445378151259E-2</c:v>
                </c:pt>
                <c:pt idx="5">
                  <c:v>-2.5210084033613446E-2</c:v>
                </c:pt>
                <c:pt idx="6">
                  <c:v>-3.3613445378151259E-2</c:v>
                </c:pt>
                <c:pt idx="7">
                  <c:v>-2.5210084033613446E-2</c:v>
                </c:pt>
                <c:pt idx="8">
                  <c:v>-4.2016806722689079E-2</c:v>
                </c:pt>
                <c:pt idx="9">
                  <c:v>-6.7226890756302518E-2</c:v>
                </c:pt>
                <c:pt idx="10">
                  <c:v>-7.5630252100840331E-2</c:v>
                </c:pt>
                <c:pt idx="11">
                  <c:v>-5.0420168067226892E-2</c:v>
                </c:pt>
                <c:pt idx="12">
                  <c:v>-3.3613445378151259E-2</c:v>
                </c:pt>
                <c:pt idx="13">
                  <c:v>-3.3613445378151259E-2</c:v>
                </c:pt>
                <c:pt idx="14">
                  <c:v>-2.5210084033613446E-2</c:v>
                </c:pt>
                <c:pt idx="15">
                  <c:v>-1.680672268907563E-2</c:v>
                </c:pt>
                <c:pt idx="16">
                  <c:v>-8.4033613445378148E-3</c:v>
                </c:pt>
                <c:pt idx="17">
                  <c:v>0</c:v>
                </c:pt>
                <c:pt idx="18">
                  <c:v>0</c:v>
                </c:pt>
              </c:numCache>
            </c:numRef>
          </c:val>
          <c:extLst>
            <c:ext xmlns:c16="http://schemas.microsoft.com/office/drawing/2014/chart" uri="{C3380CC4-5D6E-409C-BE32-E72D297353CC}">
              <c16:uniqueId val="{00000000-3094-43E6-A6BB-D020AC90410F}"/>
            </c:ext>
          </c:extLst>
        </c:ser>
        <c:ser>
          <c:idx val="1"/>
          <c:order val="1"/>
          <c:tx>
            <c:v>% female</c:v>
          </c:tx>
          <c:spPr>
            <a:solidFill>
              <a:schemeClr val="accent2"/>
            </a:solidFill>
            <a:ln>
              <a:noFill/>
            </a:ln>
            <a:effectLst/>
          </c:spPr>
          <c:invertIfNegative val="0"/>
          <c:cat>
            <c:strRef>
              <c:f>'5. Ethnicity by age and sex '!$A$303:$A$321</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'!$AJ$303:$AJ$321</c:f>
              <c:numCache>
                <c:formatCode>0.00%</c:formatCode>
                <c:ptCount val="19"/>
                <c:pt idx="0">
                  <c:v>2.5210084033613446E-2</c:v>
                </c:pt>
                <c:pt idx="1">
                  <c:v>1.680672268907563E-2</c:v>
                </c:pt>
                <c:pt idx="2">
                  <c:v>3.3613445378151259E-2</c:v>
                </c:pt>
                <c:pt idx="3">
                  <c:v>2.5210084033613446E-2</c:v>
                </c:pt>
                <c:pt idx="4">
                  <c:v>0</c:v>
                </c:pt>
                <c:pt idx="5">
                  <c:v>1.680672268907563E-2</c:v>
                </c:pt>
                <c:pt idx="6">
                  <c:v>1.680672268907563E-2</c:v>
                </c:pt>
                <c:pt idx="7">
                  <c:v>1.680672268907563E-2</c:v>
                </c:pt>
                <c:pt idx="8">
                  <c:v>3.3613445378151259E-2</c:v>
                </c:pt>
                <c:pt idx="9">
                  <c:v>4.2016806722689079E-2</c:v>
                </c:pt>
                <c:pt idx="10">
                  <c:v>5.8823529411764705E-2</c:v>
                </c:pt>
                <c:pt idx="11">
                  <c:v>2.5210084033613446E-2</c:v>
                </c:pt>
                <c:pt idx="12">
                  <c:v>3.3613445378151259E-2</c:v>
                </c:pt>
                <c:pt idx="13">
                  <c:v>2.5210084033613446E-2</c:v>
                </c:pt>
                <c:pt idx="14">
                  <c:v>2.5210084033613446E-2</c:v>
                </c:pt>
                <c:pt idx="15">
                  <c:v>8.4033613445378148E-3</c:v>
                </c:pt>
                <c:pt idx="16">
                  <c:v>8.4033613445378148E-3</c:v>
                </c:pt>
                <c:pt idx="17">
                  <c:v>0</c:v>
                </c:pt>
                <c:pt idx="18">
                  <c:v>0</c:v>
                </c:pt>
              </c:numCache>
            </c:numRef>
          </c:val>
          <c:extLst>
            <c:ext xmlns:c16="http://schemas.microsoft.com/office/drawing/2014/chart" uri="{C3380CC4-5D6E-409C-BE32-E72D297353CC}">
              <c16:uniqueId val="{00000001-3094-43E6-A6BB-D020AC90410F}"/>
            </c:ext>
          </c:extLst>
        </c:ser>
        <c:dLbls>
          <c:showLegendKey val="0"/>
          <c:showVal val="0"/>
          <c:showCatName val="0"/>
          <c:showSerName val="0"/>
          <c:showPercent val="0"/>
          <c:showBubbleSize val="0"/>
        </c:dLbls>
        <c:gapWidth val="0"/>
        <c:overlap val="100"/>
        <c:axId val="1444675920"/>
        <c:axId val="1444678640"/>
      </c:barChart>
      <c:catAx>
        <c:axId val="144467592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78640"/>
        <c:crosses val="autoZero"/>
        <c:auto val="1"/>
        <c:lblAlgn val="ctr"/>
        <c:lblOffset val="100"/>
        <c:tickLblSkip val="1"/>
        <c:noMultiLvlLbl val="0"/>
      </c:catAx>
      <c:valAx>
        <c:axId val="14446786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7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'!$E$345:$E$363</c:f>
              <c:numCache>
                <c:formatCode>0.00%</c:formatCode>
                <c:ptCount val="19"/>
                <c:pt idx="0">
                  <c:v>-2.9095386210471749E-2</c:v>
                </c:pt>
                <c:pt idx="1">
                  <c:v>-3.3113011923276307E-2</c:v>
                </c:pt>
                <c:pt idx="2">
                  <c:v>-3.1039398652151374E-2</c:v>
                </c:pt>
                <c:pt idx="3">
                  <c:v>-2.9548989113530325E-2</c:v>
                </c:pt>
                <c:pt idx="4">
                  <c:v>-2.6438569206842923E-2</c:v>
                </c:pt>
                <c:pt idx="5">
                  <c:v>-2.9289787454639709E-2</c:v>
                </c:pt>
                <c:pt idx="6">
                  <c:v>-2.6762571280456195E-2</c:v>
                </c:pt>
                <c:pt idx="7">
                  <c:v>-2.4753758424053914E-2</c:v>
                </c:pt>
                <c:pt idx="8">
                  <c:v>-2.7086573354069467E-2</c:v>
                </c:pt>
                <c:pt idx="9">
                  <c:v>-3.2076205287713842E-2</c:v>
                </c:pt>
                <c:pt idx="10">
                  <c:v>-3.2853810264385691E-2</c:v>
                </c:pt>
                <c:pt idx="11">
                  <c:v>-3.7001036806635565E-2</c:v>
                </c:pt>
                <c:pt idx="12">
                  <c:v>-3.2918610679108347E-2</c:v>
                </c:pt>
                <c:pt idx="13">
                  <c:v>-3.2076205287713842E-2</c:v>
                </c:pt>
                <c:pt idx="14">
                  <c:v>-2.5920165889061691E-2</c:v>
                </c:pt>
                <c:pt idx="15">
                  <c:v>-1.9310523587350959E-2</c:v>
                </c:pt>
                <c:pt idx="16">
                  <c:v>-1.2571280456194919E-2</c:v>
                </c:pt>
                <c:pt idx="17">
                  <c:v>-7.6464489372731984E-3</c:v>
                </c:pt>
                <c:pt idx="18">
                  <c:v>-3.2400207361327114E-3</c:v>
                </c:pt>
              </c:numCache>
            </c:numRef>
          </c:val>
          <c:extLst>
            <c:ext xmlns:c16="http://schemas.microsoft.com/office/drawing/2014/chart" uri="{C3380CC4-5D6E-409C-BE32-E72D297353CC}">
              <c16:uniqueId val="{00000000-4559-4459-86D2-873E08B1FECC}"/>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'!$F$345:$F$363</c:f>
              <c:numCache>
                <c:formatCode>0.00%</c:formatCode>
                <c:ptCount val="19"/>
                <c:pt idx="0">
                  <c:v>2.6568170036288231E-2</c:v>
                </c:pt>
                <c:pt idx="1">
                  <c:v>2.9354587869362365E-2</c:v>
                </c:pt>
                <c:pt idx="2">
                  <c:v>2.9808190772420945E-2</c:v>
                </c:pt>
                <c:pt idx="3">
                  <c:v>2.6762571280456195E-2</c:v>
                </c:pt>
                <c:pt idx="4">
                  <c:v>2.2032141005702437E-2</c:v>
                </c:pt>
                <c:pt idx="5">
                  <c:v>2.9937791601866253E-2</c:v>
                </c:pt>
                <c:pt idx="6">
                  <c:v>2.6179367547952307E-2</c:v>
                </c:pt>
                <c:pt idx="7">
                  <c:v>2.5401762571280455E-2</c:v>
                </c:pt>
                <c:pt idx="8">
                  <c:v>2.9613789528252981E-2</c:v>
                </c:pt>
                <c:pt idx="9">
                  <c:v>3.4668221876620012E-2</c:v>
                </c:pt>
                <c:pt idx="10">
                  <c:v>3.7195438050803525E-2</c:v>
                </c:pt>
                <c:pt idx="11">
                  <c:v>3.823224468636599E-2</c:v>
                </c:pt>
                <c:pt idx="12">
                  <c:v>3.3307413167444275E-2</c:v>
                </c:pt>
                <c:pt idx="13">
                  <c:v>3.4214618973561428E-2</c:v>
                </c:pt>
                <c:pt idx="14">
                  <c:v>2.7669777086573356E-2</c:v>
                </c:pt>
                <c:pt idx="15">
                  <c:v>2.2226542249870401E-2</c:v>
                </c:pt>
                <c:pt idx="16">
                  <c:v>1.6653706583722137E-2</c:v>
                </c:pt>
                <c:pt idx="17">
                  <c:v>1.0303265940902022E-2</c:v>
                </c:pt>
                <c:pt idx="18">
                  <c:v>7.1280456194919651E-3</c:v>
                </c:pt>
              </c:numCache>
            </c:numRef>
          </c:val>
          <c:extLst>
            <c:ext xmlns:c16="http://schemas.microsoft.com/office/drawing/2014/chart" uri="{C3380CC4-5D6E-409C-BE32-E72D297353CC}">
              <c16:uniqueId val="{00000001-4559-4459-86D2-873E08B1FECC}"/>
            </c:ext>
          </c:extLst>
        </c:ser>
        <c:dLbls>
          <c:showLegendKey val="0"/>
          <c:showVal val="0"/>
          <c:showCatName val="0"/>
          <c:showSerName val="0"/>
          <c:showPercent val="0"/>
          <c:showBubbleSize val="0"/>
        </c:dLbls>
        <c:gapWidth val="0"/>
        <c:overlap val="100"/>
        <c:axId val="1444677008"/>
        <c:axId val="1444666672"/>
      </c:barChart>
      <c:catAx>
        <c:axId val="144467700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66672"/>
        <c:crosses val="autoZero"/>
        <c:auto val="1"/>
        <c:lblAlgn val="ctr"/>
        <c:lblOffset val="100"/>
        <c:tickLblSkip val="1"/>
        <c:noMultiLvlLbl val="0"/>
      </c:catAx>
      <c:valAx>
        <c:axId val="14446666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77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'!$J$345:$J$363</c:f>
              <c:numCache>
                <c:formatCode>0.00%</c:formatCode>
                <c:ptCount val="19"/>
                <c:pt idx="0">
                  <c:v>-2.845878136200717E-2</c:v>
                </c:pt>
                <c:pt idx="1">
                  <c:v>-3.2329749103942651E-2</c:v>
                </c:pt>
                <c:pt idx="2">
                  <c:v>-3.0107526881720432E-2</c:v>
                </c:pt>
                <c:pt idx="3">
                  <c:v>-2.8888888888888888E-2</c:v>
                </c:pt>
                <c:pt idx="4">
                  <c:v>-2.5519713261648747E-2</c:v>
                </c:pt>
                <c:pt idx="5">
                  <c:v>-2.6379928315412186E-2</c:v>
                </c:pt>
                <c:pt idx="6">
                  <c:v>-2.3440860215053764E-2</c:v>
                </c:pt>
                <c:pt idx="7">
                  <c:v>-2.2007168458781361E-2</c:v>
                </c:pt>
                <c:pt idx="8">
                  <c:v>-2.5519713261648747E-2</c:v>
                </c:pt>
                <c:pt idx="9">
                  <c:v>-3.1756272401433694E-2</c:v>
                </c:pt>
                <c:pt idx="10">
                  <c:v>-3.3405017921146953E-2</c:v>
                </c:pt>
                <c:pt idx="11">
                  <c:v>-3.8279569892473116E-2</c:v>
                </c:pt>
                <c:pt idx="12">
                  <c:v>-3.4623655913978493E-2</c:v>
                </c:pt>
                <c:pt idx="13">
                  <c:v>-3.3906810035842297E-2</c:v>
                </c:pt>
                <c:pt idx="14">
                  <c:v>-2.7598566308243727E-2</c:v>
                </c:pt>
                <c:pt idx="15">
                  <c:v>-2.078853046594982E-2</c:v>
                </c:pt>
                <c:pt idx="16">
                  <c:v>-1.3548387096774193E-2</c:v>
                </c:pt>
                <c:pt idx="17">
                  <c:v>-8.3154121863799283E-3</c:v>
                </c:pt>
                <c:pt idx="18">
                  <c:v>-3.5842293906810036E-3</c:v>
                </c:pt>
              </c:numCache>
            </c:numRef>
          </c:val>
          <c:extLst>
            <c:ext xmlns:c16="http://schemas.microsoft.com/office/drawing/2014/chart" uri="{C3380CC4-5D6E-409C-BE32-E72D297353CC}">
              <c16:uniqueId val="{00000000-83D7-4620-8553-8041D39D7201}"/>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'!$K$345:$K$363</c:f>
              <c:numCache>
                <c:formatCode>0.00%</c:formatCode>
                <c:ptCount val="19"/>
                <c:pt idx="0">
                  <c:v>2.6379928315412186E-2</c:v>
                </c:pt>
                <c:pt idx="1">
                  <c:v>2.8817204301075268E-2</c:v>
                </c:pt>
                <c:pt idx="2">
                  <c:v>2.910394265232975E-2</c:v>
                </c:pt>
                <c:pt idx="3">
                  <c:v>2.6236559139784947E-2</c:v>
                </c:pt>
                <c:pt idx="4">
                  <c:v>2.2007168458781361E-2</c:v>
                </c:pt>
                <c:pt idx="5">
                  <c:v>2.7956989247311829E-2</c:v>
                </c:pt>
                <c:pt idx="6">
                  <c:v>2.4444444444444446E-2</c:v>
                </c:pt>
                <c:pt idx="7">
                  <c:v>2.3799283154121866E-2</c:v>
                </c:pt>
                <c:pt idx="8">
                  <c:v>2.8888888888888888E-2</c:v>
                </c:pt>
                <c:pt idx="9">
                  <c:v>3.4910394265232972E-2</c:v>
                </c:pt>
                <c:pt idx="10">
                  <c:v>3.74910394265233E-2</c:v>
                </c:pt>
                <c:pt idx="11">
                  <c:v>3.9426523297491037E-2</c:v>
                </c:pt>
                <c:pt idx="12">
                  <c:v>3.4982078853046598E-2</c:v>
                </c:pt>
                <c:pt idx="13">
                  <c:v>3.6344086021505378E-2</c:v>
                </c:pt>
                <c:pt idx="14">
                  <c:v>2.9677419354838711E-2</c:v>
                </c:pt>
                <c:pt idx="15">
                  <c:v>2.3942652329749105E-2</c:v>
                </c:pt>
                <c:pt idx="16">
                  <c:v>1.8207885304659499E-2</c:v>
                </c:pt>
                <c:pt idx="17">
                  <c:v>1.1254480286738351E-2</c:v>
                </c:pt>
                <c:pt idx="18">
                  <c:v>7.7419354838709677E-3</c:v>
                </c:pt>
              </c:numCache>
            </c:numRef>
          </c:val>
          <c:extLst>
            <c:ext xmlns:c16="http://schemas.microsoft.com/office/drawing/2014/chart" uri="{C3380CC4-5D6E-409C-BE32-E72D297353CC}">
              <c16:uniqueId val="{00000001-83D7-4620-8553-8041D39D7201}"/>
            </c:ext>
          </c:extLst>
        </c:ser>
        <c:dLbls>
          <c:showLegendKey val="0"/>
          <c:showVal val="0"/>
          <c:showCatName val="0"/>
          <c:showSerName val="0"/>
          <c:showPercent val="0"/>
          <c:showBubbleSize val="0"/>
        </c:dLbls>
        <c:gapWidth val="0"/>
        <c:overlap val="100"/>
        <c:axId val="1444678096"/>
        <c:axId val="1444681360"/>
      </c:barChart>
      <c:catAx>
        <c:axId val="144467809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81360"/>
        <c:crosses val="autoZero"/>
        <c:auto val="1"/>
        <c:lblAlgn val="ctr"/>
        <c:lblOffset val="100"/>
        <c:tickLblSkip val="1"/>
        <c:noMultiLvlLbl val="0"/>
      </c:catAx>
      <c:valAx>
        <c:axId val="14446813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7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'!$O$345:$O$363</c:f>
              <c:numCache>
                <c:formatCode>0.00%</c:formatCode>
                <c:ptCount val="19"/>
                <c:pt idx="0">
                  <c:v>-5.7692307692307696E-2</c:v>
                </c:pt>
                <c:pt idx="1">
                  <c:v>-6.2678062678062682E-2</c:v>
                </c:pt>
                <c:pt idx="2">
                  <c:v>-5.9829059829059832E-2</c:v>
                </c:pt>
                <c:pt idx="3">
                  <c:v>-4.9145299145299144E-2</c:v>
                </c:pt>
                <c:pt idx="4">
                  <c:v>-3.8461538461538464E-2</c:v>
                </c:pt>
                <c:pt idx="5">
                  <c:v>-3.7037037037037035E-2</c:v>
                </c:pt>
                <c:pt idx="6">
                  <c:v>-3.0626780626780627E-2</c:v>
                </c:pt>
                <c:pt idx="7">
                  <c:v>-1.9230769230769232E-2</c:v>
                </c:pt>
                <c:pt idx="8">
                  <c:v>-2.7777777777777776E-2</c:v>
                </c:pt>
                <c:pt idx="9">
                  <c:v>-2.7777777777777776E-2</c:v>
                </c:pt>
                <c:pt idx="10">
                  <c:v>-2.3504273504273504E-2</c:v>
                </c:pt>
                <c:pt idx="11">
                  <c:v>-1.8518518518518517E-2</c:v>
                </c:pt>
                <c:pt idx="12">
                  <c:v>-1.3532763532763533E-2</c:v>
                </c:pt>
                <c:pt idx="13">
                  <c:v>-1.3532763532763533E-2</c:v>
                </c:pt>
                <c:pt idx="14">
                  <c:v>-7.1225071225071226E-3</c:v>
                </c:pt>
                <c:pt idx="15">
                  <c:v>-5.6980056980056983E-3</c:v>
                </c:pt>
                <c:pt idx="16">
                  <c:v>-2.136752136752137E-3</c:v>
                </c:pt>
                <c:pt idx="17">
                  <c:v>-1.4245014245014246E-3</c:v>
                </c:pt>
                <c:pt idx="18">
                  <c:v>-7.1225071225071229E-4</c:v>
                </c:pt>
              </c:numCache>
            </c:numRef>
          </c:val>
          <c:extLst>
            <c:ext xmlns:c16="http://schemas.microsoft.com/office/drawing/2014/chart" uri="{C3380CC4-5D6E-409C-BE32-E72D297353CC}">
              <c16:uniqueId val="{00000000-3818-4818-B4CA-5840A88C55BF}"/>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'!$P$345:$P$363</c:f>
              <c:numCache>
                <c:formatCode>0.00%</c:formatCode>
                <c:ptCount val="19"/>
                <c:pt idx="0">
                  <c:v>5.5555555555555552E-2</c:v>
                </c:pt>
                <c:pt idx="1">
                  <c:v>6.1965811965811968E-2</c:v>
                </c:pt>
                <c:pt idx="2">
                  <c:v>5.6980056980056981E-2</c:v>
                </c:pt>
                <c:pt idx="3">
                  <c:v>5.128205128205128E-2</c:v>
                </c:pt>
                <c:pt idx="4">
                  <c:v>3.2763532763532763E-2</c:v>
                </c:pt>
                <c:pt idx="5">
                  <c:v>3.4900284900284899E-2</c:v>
                </c:pt>
                <c:pt idx="6">
                  <c:v>2.8490028490028491E-2</c:v>
                </c:pt>
                <c:pt idx="7">
                  <c:v>2.9914529914529916E-2</c:v>
                </c:pt>
                <c:pt idx="8">
                  <c:v>2.7777777777777776E-2</c:v>
                </c:pt>
                <c:pt idx="9">
                  <c:v>3.0626780626780627E-2</c:v>
                </c:pt>
                <c:pt idx="10">
                  <c:v>2.6353276353276354E-2</c:v>
                </c:pt>
                <c:pt idx="11">
                  <c:v>2.0655270655270654E-2</c:v>
                </c:pt>
                <c:pt idx="12">
                  <c:v>1.8518518518518517E-2</c:v>
                </c:pt>
                <c:pt idx="13">
                  <c:v>1.282051282051282E-2</c:v>
                </c:pt>
                <c:pt idx="14">
                  <c:v>6.41025641025641E-3</c:v>
                </c:pt>
                <c:pt idx="15">
                  <c:v>4.9857549857549857E-3</c:v>
                </c:pt>
                <c:pt idx="16">
                  <c:v>3.5612535612535613E-3</c:v>
                </c:pt>
                <c:pt idx="17">
                  <c:v>2.136752136752137E-3</c:v>
                </c:pt>
                <c:pt idx="18">
                  <c:v>1.4245014245014246E-3</c:v>
                </c:pt>
              </c:numCache>
            </c:numRef>
          </c:val>
          <c:extLst>
            <c:ext xmlns:c16="http://schemas.microsoft.com/office/drawing/2014/chart" uri="{C3380CC4-5D6E-409C-BE32-E72D297353CC}">
              <c16:uniqueId val="{00000001-3818-4818-B4CA-5840A88C55BF}"/>
            </c:ext>
          </c:extLst>
        </c:ser>
        <c:dLbls>
          <c:showLegendKey val="0"/>
          <c:showVal val="0"/>
          <c:showCatName val="0"/>
          <c:showSerName val="0"/>
          <c:showPercent val="0"/>
          <c:showBubbleSize val="0"/>
        </c:dLbls>
        <c:gapWidth val="0"/>
        <c:overlap val="100"/>
        <c:axId val="1444680272"/>
        <c:axId val="1444680816"/>
      </c:barChart>
      <c:catAx>
        <c:axId val="144468027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80816"/>
        <c:crosses val="autoZero"/>
        <c:auto val="1"/>
        <c:lblAlgn val="ctr"/>
        <c:lblOffset val="100"/>
        <c:tickLblSkip val="1"/>
        <c:noMultiLvlLbl val="0"/>
      </c:catAx>
      <c:valAx>
        <c:axId val="14446808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8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Timaru</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'!$T$345:$T$363</c:f>
              <c:numCache>
                <c:formatCode>0.00%</c:formatCode>
                <c:ptCount val="19"/>
                <c:pt idx="0">
                  <c:v>-7.1428571428571425E-2</c:v>
                </c:pt>
                <c:pt idx="1">
                  <c:v>-7.8231292517006806E-2</c:v>
                </c:pt>
                <c:pt idx="2">
                  <c:v>-6.4625850340136057E-2</c:v>
                </c:pt>
                <c:pt idx="3">
                  <c:v>-5.1020408163265307E-2</c:v>
                </c:pt>
                <c:pt idx="4">
                  <c:v>-4.4217687074829932E-2</c:v>
                </c:pt>
                <c:pt idx="5">
                  <c:v>-5.1020408163265307E-2</c:v>
                </c:pt>
                <c:pt idx="6">
                  <c:v>-4.7619047619047616E-2</c:v>
                </c:pt>
                <c:pt idx="7">
                  <c:v>-4.4217687074829932E-2</c:v>
                </c:pt>
                <c:pt idx="8">
                  <c:v>-3.0612244897959183E-2</c:v>
                </c:pt>
                <c:pt idx="9">
                  <c:v>-1.7006802721088437E-2</c:v>
                </c:pt>
                <c:pt idx="10">
                  <c:v>-1.7006802721088437E-2</c:v>
                </c:pt>
                <c:pt idx="11">
                  <c:v>-1.3605442176870748E-2</c:v>
                </c:pt>
                <c:pt idx="12">
                  <c:v>-1.020408163265306E-2</c:v>
                </c:pt>
                <c:pt idx="13">
                  <c:v>-3.4013605442176869E-3</c:v>
                </c:pt>
                <c:pt idx="14">
                  <c:v>-3.4013605442176869E-3</c:v>
                </c:pt>
                <c:pt idx="15">
                  <c:v>-3.4013605442176869E-3</c:v>
                </c:pt>
                <c:pt idx="16">
                  <c:v>-3.4013605442176869E-3</c:v>
                </c:pt>
                <c:pt idx="17">
                  <c:v>0</c:v>
                </c:pt>
                <c:pt idx="18">
                  <c:v>0</c:v>
                </c:pt>
              </c:numCache>
            </c:numRef>
          </c:val>
          <c:extLst>
            <c:ext xmlns:c16="http://schemas.microsoft.com/office/drawing/2014/chart" uri="{C3380CC4-5D6E-409C-BE32-E72D297353CC}">
              <c16:uniqueId val="{00000000-0AEB-4A26-8098-42655385FE9A}"/>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'!$U$345:$U$363</c:f>
              <c:numCache>
                <c:formatCode>0.00%</c:formatCode>
                <c:ptCount val="19"/>
                <c:pt idx="0">
                  <c:v>5.4421768707482991E-2</c:v>
                </c:pt>
                <c:pt idx="1">
                  <c:v>7.1428571428571425E-2</c:v>
                </c:pt>
                <c:pt idx="2">
                  <c:v>5.1020408163265307E-2</c:v>
                </c:pt>
                <c:pt idx="3">
                  <c:v>4.0816326530612242E-2</c:v>
                </c:pt>
                <c:pt idx="4">
                  <c:v>2.7210884353741496E-2</c:v>
                </c:pt>
                <c:pt idx="5">
                  <c:v>3.7414965986394558E-2</c:v>
                </c:pt>
                <c:pt idx="6">
                  <c:v>2.0408163265306121E-2</c:v>
                </c:pt>
                <c:pt idx="7">
                  <c:v>3.4013605442176874E-2</c:v>
                </c:pt>
                <c:pt idx="8">
                  <c:v>2.0408163265306121E-2</c:v>
                </c:pt>
                <c:pt idx="9">
                  <c:v>2.0408163265306121E-2</c:v>
                </c:pt>
                <c:pt idx="10">
                  <c:v>1.7006802721088437E-2</c:v>
                </c:pt>
                <c:pt idx="11">
                  <c:v>1.7006802721088437E-2</c:v>
                </c:pt>
                <c:pt idx="12">
                  <c:v>6.8027210884353739E-3</c:v>
                </c:pt>
                <c:pt idx="13">
                  <c:v>6.8027210884353739E-3</c:v>
                </c:pt>
                <c:pt idx="14">
                  <c:v>6.8027210884353739E-3</c:v>
                </c:pt>
                <c:pt idx="15">
                  <c:v>3.4013605442176869E-3</c:v>
                </c:pt>
                <c:pt idx="16">
                  <c:v>0</c:v>
                </c:pt>
                <c:pt idx="17">
                  <c:v>0</c:v>
                </c:pt>
                <c:pt idx="18">
                  <c:v>0</c:v>
                </c:pt>
              </c:numCache>
            </c:numRef>
          </c:val>
          <c:extLst>
            <c:ext xmlns:c16="http://schemas.microsoft.com/office/drawing/2014/chart" uri="{C3380CC4-5D6E-409C-BE32-E72D297353CC}">
              <c16:uniqueId val="{00000001-0AEB-4A26-8098-42655385FE9A}"/>
            </c:ext>
          </c:extLst>
        </c:ser>
        <c:dLbls>
          <c:showLegendKey val="0"/>
          <c:showVal val="0"/>
          <c:showCatName val="0"/>
          <c:showSerName val="0"/>
          <c:showPercent val="0"/>
          <c:showBubbleSize val="0"/>
        </c:dLbls>
        <c:gapWidth val="0"/>
        <c:overlap val="100"/>
        <c:axId val="1444682448"/>
        <c:axId val="1444682992"/>
      </c:barChart>
      <c:catAx>
        <c:axId val="144468244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82992"/>
        <c:crosses val="autoZero"/>
        <c:auto val="1"/>
        <c:lblAlgn val="ctr"/>
        <c:lblOffset val="100"/>
        <c:tickLblSkip val="1"/>
        <c:noMultiLvlLbl val="0"/>
      </c:catAx>
      <c:valAx>
        <c:axId val="14446829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82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'!$Y$345:$Y$363</c:f>
              <c:numCache>
                <c:formatCode>0.00%</c:formatCode>
                <c:ptCount val="19"/>
                <c:pt idx="0">
                  <c:v>-4.7407407407407405E-2</c:v>
                </c:pt>
                <c:pt idx="1">
                  <c:v>-4.148148148148148E-2</c:v>
                </c:pt>
                <c:pt idx="2">
                  <c:v>-0.04</c:v>
                </c:pt>
                <c:pt idx="3">
                  <c:v>-3.4074074074074076E-2</c:v>
                </c:pt>
                <c:pt idx="4">
                  <c:v>-3.111111111111111E-2</c:v>
                </c:pt>
                <c:pt idx="5">
                  <c:v>-6.3703703703703707E-2</c:v>
                </c:pt>
                <c:pt idx="6">
                  <c:v>-5.9259259259259262E-2</c:v>
                </c:pt>
                <c:pt idx="7">
                  <c:v>-6.222222222222222E-2</c:v>
                </c:pt>
                <c:pt idx="8">
                  <c:v>-4.5925925925925926E-2</c:v>
                </c:pt>
                <c:pt idx="9">
                  <c:v>-2.5185185185185185E-2</c:v>
                </c:pt>
                <c:pt idx="10">
                  <c:v>-1.6296296296296295E-2</c:v>
                </c:pt>
                <c:pt idx="11">
                  <c:v>-1.6296296296296295E-2</c:v>
                </c:pt>
                <c:pt idx="12">
                  <c:v>-8.8888888888888889E-3</c:v>
                </c:pt>
                <c:pt idx="13">
                  <c:v>-4.4444444444444444E-3</c:v>
                </c:pt>
                <c:pt idx="14">
                  <c:v>-5.9259259259259256E-3</c:v>
                </c:pt>
                <c:pt idx="15">
                  <c:v>-2.9629629629629628E-3</c:v>
                </c:pt>
                <c:pt idx="16">
                  <c:v>-1.4814814814814814E-3</c:v>
                </c:pt>
                <c:pt idx="17">
                  <c:v>-1.4814814814814814E-3</c:v>
                </c:pt>
                <c:pt idx="18">
                  <c:v>0</c:v>
                </c:pt>
              </c:numCache>
            </c:numRef>
          </c:val>
          <c:extLst>
            <c:ext xmlns:c16="http://schemas.microsoft.com/office/drawing/2014/chart" uri="{C3380CC4-5D6E-409C-BE32-E72D297353CC}">
              <c16:uniqueId val="{00000000-9F9C-40C8-88FE-BDC1865E3562}"/>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'!$Z$345:$Z$363</c:f>
              <c:numCache>
                <c:formatCode>0.00%</c:formatCode>
                <c:ptCount val="19"/>
                <c:pt idx="0">
                  <c:v>4.5925925925925926E-2</c:v>
                </c:pt>
                <c:pt idx="1">
                  <c:v>2.5185185185185185E-2</c:v>
                </c:pt>
                <c:pt idx="2">
                  <c:v>3.5555555555555556E-2</c:v>
                </c:pt>
                <c:pt idx="3">
                  <c:v>2.9629629629629631E-2</c:v>
                </c:pt>
                <c:pt idx="4">
                  <c:v>1.9259259259259261E-2</c:v>
                </c:pt>
                <c:pt idx="5">
                  <c:v>6.6666666666666666E-2</c:v>
                </c:pt>
                <c:pt idx="6">
                  <c:v>6.3703703703703707E-2</c:v>
                </c:pt>
                <c:pt idx="7">
                  <c:v>4.8888888888888891E-2</c:v>
                </c:pt>
                <c:pt idx="8">
                  <c:v>4.4444444444444446E-2</c:v>
                </c:pt>
                <c:pt idx="9">
                  <c:v>2.8148148148148148E-2</c:v>
                </c:pt>
                <c:pt idx="10">
                  <c:v>3.259259259259259E-2</c:v>
                </c:pt>
                <c:pt idx="11">
                  <c:v>2.074074074074074E-2</c:v>
                </c:pt>
                <c:pt idx="12">
                  <c:v>1.4814814814814815E-2</c:v>
                </c:pt>
                <c:pt idx="13">
                  <c:v>8.8888888888888889E-3</c:v>
                </c:pt>
                <c:pt idx="14">
                  <c:v>4.4444444444444444E-3</c:v>
                </c:pt>
                <c:pt idx="15">
                  <c:v>4.4444444444444444E-3</c:v>
                </c:pt>
                <c:pt idx="16">
                  <c:v>1.4814814814814814E-3</c:v>
                </c:pt>
                <c:pt idx="17">
                  <c:v>0</c:v>
                </c:pt>
                <c:pt idx="18">
                  <c:v>1.4814814814814814E-3</c:v>
                </c:pt>
              </c:numCache>
            </c:numRef>
          </c:val>
          <c:extLst>
            <c:ext xmlns:c16="http://schemas.microsoft.com/office/drawing/2014/chart" uri="{C3380CC4-5D6E-409C-BE32-E72D297353CC}">
              <c16:uniqueId val="{00000001-9F9C-40C8-88FE-BDC1865E3562}"/>
            </c:ext>
          </c:extLst>
        </c:ser>
        <c:dLbls>
          <c:showLegendKey val="0"/>
          <c:showVal val="0"/>
          <c:showCatName val="0"/>
          <c:showSerName val="0"/>
          <c:showPercent val="0"/>
          <c:showBubbleSize val="0"/>
        </c:dLbls>
        <c:gapWidth val="0"/>
        <c:overlap val="100"/>
        <c:axId val="1444684080"/>
        <c:axId val="1444686800"/>
      </c:barChart>
      <c:catAx>
        <c:axId val="144468408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86800"/>
        <c:crosses val="autoZero"/>
        <c:auto val="1"/>
        <c:lblAlgn val="ctr"/>
        <c:lblOffset val="100"/>
        <c:tickLblSkip val="1"/>
        <c:noMultiLvlLbl val="0"/>
      </c:catAx>
      <c:valAx>
        <c:axId val="14446868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8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'!$AD$345:$AD$363</c:f>
              <c:numCache>
                <c:formatCode>0.00%</c:formatCode>
                <c:ptCount val="19"/>
                <c:pt idx="0">
                  <c:v>-4.7058823529411764E-2</c:v>
                </c:pt>
                <c:pt idx="1">
                  <c:v>-2.3529411764705882E-2</c:v>
                </c:pt>
                <c:pt idx="2">
                  <c:v>-4.7058823529411764E-2</c:v>
                </c:pt>
                <c:pt idx="3">
                  <c:v>-5.8823529411764705E-2</c:v>
                </c:pt>
                <c:pt idx="4">
                  <c:v>-4.7058823529411764E-2</c:v>
                </c:pt>
                <c:pt idx="5">
                  <c:v>-5.8823529411764705E-2</c:v>
                </c:pt>
                <c:pt idx="6">
                  <c:v>-9.4117647058823528E-2</c:v>
                </c:pt>
                <c:pt idx="7">
                  <c:v>-3.5294117647058823E-2</c:v>
                </c:pt>
                <c:pt idx="8">
                  <c:v>-2.3529411764705882E-2</c:v>
                </c:pt>
                <c:pt idx="9">
                  <c:v>-5.8823529411764705E-2</c:v>
                </c:pt>
                <c:pt idx="10">
                  <c:v>-3.5294117647058823E-2</c:v>
                </c:pt>
                <c:pt idx="11">
                  <c:v>-2.3529411764705882E-2</c:v>
                </c:pt>
                <c:pt idx="12">
                  <c:v>-1.1764705882352941E-2</c:v>
                </c:pt>
                <c:pt idx="13">
                  <c:v>0</c:v>
                </c:pt>
                <c:pt idx="14">
                  <c:v>0</c:v>
                </c:pt>
                <c:pt idx="15">
                  <c:v>0</c:v>
                </c:pt>
                <c:pt idx="16">
                  <c:v>0</c:v>
                </c:pt>
                <c:pt idx="17">
                  <c:v>0</c:v>
                </c:pt>
                <c:pt idx="18">
                  <c:v>0</c:v>
                </c:pt>
              </c:numCache>
            </c:numRef>
          </c:val>
          <c:extLst>
            <c:ext xmlns:c16="http://schemas.microsoft.com/office/drawing/2014/chart" uri="{C3380CC4-5D6E-409C-BE32-E72D297353CC}">
              <c16:uniqueId val="{00000000-E4AE-4E83-B65B-AA864EA6B218}"/>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'!$AE$345:$AE$363</c:f>
              <c:numCache>
                <c:formatCode>0.00%</c:formatCode>
                <c:ptCount val="19"/>
                <c:pt idx="0">
                  <c:v>2.3529411764705882E-2</c:v>
                </c:pt>
                <c:pt idx="1">
                  <c:v>3.5294117647058823E-2</c:v>
                </c:pt>
                <c:pt idx="2">
                  <c:v>4.7058823529411764E-2</c:v>
                </c:pt>
                <c:pt idx="3">
                  <c:v>2.3529411764705882E-2</c:v>
                </c:pt>
                <c:pt idx="4">
                  <c:v>2.3529411764705882E-2</c:v>
                </c:pt>
                <c:pt idx="5">
                  <c:v>8.2352941176470587E-2</c:v>
                </c:pt>
                <c:pt idx="6">
                  <c:v>3.5294117647058823E-2</c:v>
                </c:pt>
                <c:pt idx="7">
                  <c:v>5.8823529411764705E-2</c:v>
                </c:pt>
                <c:pt idx="8">
                  <c:v>2.3529411764705882E-2</c:v>
                </c:pt>
                <c:pt idx="9">
                  <c:v>3.5294117647058823E-2</c:v>
                </c:pt>
                <c:pt idx="10">
                  <c:v>2.3529411764705882E-2</c:v>
                </c:pt>
                <c:pt idx="11">
                  <c:v>1.1764705882352941E-2</c:v>
                </c:pt>
                <c:pt idx="12">
                  <c:v>0</c:v>
                </c:pt>
                <c:pt idx="13">
                  <c:v>1.1764705882352941E-2</c:v>
                </c:pt>
                <c:pt idx="14">
                  <c:v>0</c:v>
                </c:pt>
                <c:pt idx="15">
                  <c:v>1.1764705882352941E-2</c:v>
                </c:pt>
                <c:pt idx="16">
                  <c:v>0</c:v>
                </c:pt>
                <c:pt idx="17">
                  <c:v>0</c:v>
                </c:pt>
                <c:pt idx="18">
                  <c:v>0</c:v>
                </c:pt>
              </c:numCache>
            </c:numRef>
          </c:val>
          <c:extLst>
            <c:ext xmlns:c16="http://schemas.microsoft.com/office/drawing/2014/chart" uri="{C3380CC4-5D6E-409C-BE32-E72D297353CC}">
              <c16:uniqueId val="{00000001-E4AE-4E83-B65B-AA864EA6B218}"/>
            </c:ext>
          </c:extLst>
        </c:ser>
        <c:dLbls>
          <c:showLegendKey val="0"/>
          <c:showVal val="0"/>
          <c:showCatName val="0"/>
          <c:showSerName val="0"/>
          <c:showPercent val="0"/>
          <c:showBubbleSize val="0"/>
        </c:dLbls>
        <c:gapWidth val="0"/>
        <c:overlap val="100"/>
        <c:axId val="1444685712"/>
        <c:axId val="1444686256"/>
      </c:barChart>
      <c:catAx>
        <c:axId val="144468571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4686256"/>
        <c:crosses val="autoZero"/>
        <c:auto val="1"/>
        <c:lblAlgn val="ctr"/>
        <c:lblOffset val="100"/>
        <c:tickLblSkip val="1"/>
        <c:noMultiLvlLbl val="0"/>
      </c:catAx>
      <c:valAx>
        <c:axId val="14446862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68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136B99"/>
                </a:solidFill>
              </a:defRPr>
            </a:pPr>
            <a:r>
              <a:rPr lang="en-NZ" sz="1200" b="1" i="0" u="none" strike="noStrike" baseline="0">
                <a:solidFill>
                  <a:srgbClr val="136B99"/>
                </a:solidFill>
                <a:effectLst/>
                <a:latin typeface="Arial" panose="020B0604020202020204" pitchFamily="34" charset="0"/>
                <a:cs typeface="Arial" panose="020B0604020202020204" pitchFamily="34" charset="0"/>
              </a:rPr>
              <a:t>Per cent change in ethnic identities (total grouped responses)</a:t>
            </a:r>
            <a:br>
              <a:rPr lang="en-NZ" sz="1200" b="1" i="0" u="none" strike="noStrike" baseline="0">
                <a:solidFill>
                  <a:srgbClr val="136B99"/>
                </a:solidFill>
                <a:effectLst/>
                <a:latin typeface="Arial" panose="020B0604020202020204" pitchFamily="34" charset="0"/>
                <a:cs typeface="Arial" panose="020B0604020202020204" pitchFamily="34" charset="0"/>
              </a:rPr>
            </a:br>
            <a:r>
              <a:rPr lang="en-NZ" sz="1200" b="1" i="0" u="none" strike="noStrike" baseline="0">
                <a:solidFill>
                  <a:srgbClr val="136B99"/>
                </a:solidFill>
                <a:effectLst/>
                <a:latin typeface="Arial" panose="020B0604020202020204" pitchFamily="34" charset="0"/>
                <a:cs typeface="Arial" panose="020B0604020202020204" pitchFamily="34" charset="0"/>
              </a:rPr>
              <a:t>Hurunui district, Census 2006-13, 2013-18</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v>2006-13</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TA'!$N$41,'3. Ethnicity by TA'!$P$41,'3. Ethnicity by TA'!$R$41,'3. Ethnicity by TA'!$T$41,'3. Ethnicity by TA'!$V$41,'3. Ethnicity by TA'!$X$41)</c:f>
              <c:numCache>
                <c:formatCode>0.00%</c:formatCode>
                <c:ptCount val="6"/>
                <c:pt idx="0">
                  <c:v>0.20642201834862386</c:v>
                </c:pt>
                <c:pt idx="1">
                  <c:v>0.35353535353535354</c:v>
                </c:pt>
                <c:pt idx="2">
                  <c:v>1.1538461538461537</c:v>
                </c:pt>
                <c:pt idx="3">
                  <c:v>2.4583333333333335</c:v>
                </c:pt>
                <c:pt idx="4">
                  <c:v>1</c:v>
                </c:pt>
                <c:pt idx="5">
                  <c:v>-0.85594989561586643</c:v>
                </c:pt>
              </c:numCache>
            </c:numRef>
          </c:val>
          <c:extLst>
            <c:ext xmlns:c16="http://schemas.microsoft.com/office/drawing/2014/chart" uri="{C3380CC4-5D6E-409C-BE32-E72D297353CC}">
              <c16:uniqueId val="{00000000-BDC7-4147-AD38-8055FB29F8AC}"/>
            </c:ext>
          </c:extLst>
        </c:ser>
        <c:ser>
          <c:idx val="1"/>
          <c:order val="1"/>
          <c:tx>
            <c:v>2013-18</c:v>
          </c:tx>
          <c:invertIfNegative val="0"/>
          <c:cat>
            <c:strRef>
              <c:f>('1. Ethnicity by RC'!$B$28,'1. Ethnicity by RC'!$F$28,'1. Ethnicity by RC'!$J$28,'1. Ethnicity by RC'!$N$28,'1. Ethnicity by RC'!$R$28,'1. Ethnicity by RC'!$V$28)</c:f>
              <c:strCache>
                <c:ptCount val="6"/>
                <c:pt idx="0">
                  <c:v>  European</c:v>
                </c:pt>
                <c:pt idx="1">
                  <c:v>  Maori</c:v>
                </c:pt>
                <c:pt idx="2">
                  <c:v>  Pacific Peoples</c:v>
                </c:pt>
                <c:pt idx="3">
                  <c:v>  Asian</c:v>
                </c:pt>
                <c:pt idx="4">
                  <c:v>MELAA</c:v>
                </c:pt>
                <c:pt idx="5">
                  <c:v>Other/NZer</c:v>
                </c:pt>
              </c:strCache>
            </c:strRef>
          </c:cat>
          <c:val>
            <c:numRef>
              <c:f>('3. Ethnicity by TA'!$O$41,'3. Ethnicity by TA'!$Q$41,'3. Ethnicity by TA'!$S$41,'3. Ethnicity by TA'!$U$41,'3. Ethnicity by TA'!$W$41,'3. Ethnicity by TA'!$Y$41)</c:f>
              <c:numCache>
                <c:formatCode>0.00%</c:formatCode>
                <c:ptCount val="6"/>
                <c:pt idx="0">
                  <c:v>0.12664521789997074</c:v>
                </c:pt>
                <c:pt idx="1">
                  <c:v>0.33582089552238809</c:v>
                </c:pt>
                <c:pt idx="2">
                  <c:v>0.6428571428571429</c:v>
                </c:pt>
                <c:pt idx="3">
                  <c:v>0.97590361445783136</c:v>
                </c:pt>
                <c:pt idx="4">
                  <c:v>0.45454545454545453</c:v>
                </c:pt>
                <c:pt idx="5">
                  <c:v>-0.17391304347826086</c:v>
                </c:pt>
              </c:numCache>
            </c:numRef>
          </c:val>
          <c:extLst>
            <c:ext xmlns:c16="http://schemas.microsoft.com/office/drawing/2014/chart" uri="{C3380CC4-5D6E-409C-BE32-E72D297353CC}">
              <c16:uniqueId val="{00000000-B269-4AE7-B51F-9E2ECACC6B69}"/>
            </c:ext>
          </c:extLst>
        </c:ser>
        <c:dLbls>
          <c:showLegendKey val="0"/>
          <c:showVal val="0"/>
          <c:showCatName val="0"/>
          <c:showSerName val="0"/>
          <c:showPercent val="0"/>
          <c:showBubbleSize val="0"/>
        </c:dLbls>
        <c:gapWidth val="150"/>
        <c:axId val="1411473072"/>
        <c:axId val="1411481232"/>
      </c:barChart>
      <c:catAx>
        <c:axId val="141147307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11481232"/>
        <c:crosses val="autoZero"/>
        <c:auto val="1"/>
        <c:lblAlgn val="ctr"/>
        <c:lblOffset val="100"/>
        <c:noMultiLvlLbl val="0"/>
      </c:catAx>
      <c:valAx>
        <c:axId val="1411481232"/>
        <c:scaling>
          <c:orientation val="minMax"/>
          <c:min val="-1.5"/>
        </c:scaling>
        <c:delete val="0"/>
        <c:axPos val="l"/>
        <c:majorGridlines/>
        <c:numFmt formatCode="0%" sourceLinked="0"/>
        <c:majorTickMark val="out"/>
        <c:minorTickMark val="in"/>
        <c:tickLblPos val="nextTo"/>
        <c:txPr>
          <a:bodyPr/>
          <a:lstStyle/>
          <a:p>
            <a:pPr>
              <a:defRPr sz="800">
                <a:latin typeface="Arial" panose="020B0604020202020204" pitchFamily="34" charset="0"/>
                <a:cs typeface="Arial" panose="020B0604020202020204" pitchFamily="34" charset="0"/>
              </a:defRPr>
            </a:pPr>
            <a:endParaRPr lang="en-US"/>
          </a:p>
        </c:txPr>
        <c:crossAx val="1411473072"/>
        <c:crosses val="autoZero"/>
        <c:crossBetween val="between"/>
        <c:majorUnit val="0.5"/>
        <c:minorUnit val="0.5"/>
      </c:valAx>
    </c:plotArea>
    <c:legend>
      <c:legendPos val="r"/>
      <c:overlay val="0"/>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Timaru</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'!$AI$345:$AI$363</c:f>
              <c:numCache>
                <c:formatCode>0.00%</c:formatCode>
                <c:ptCount val="19"/>
                <c:pt idx="0">
                  <c:v>-3.3653846153846152E-2</c:v>
                </c:pt>
                <c:pt idx="1">
                  <c:v>-4.807692307692308E-2</c:v>
                </c:pt>
                <c:pt idx="2">
                  <c:v>-3.8461538461538464E-2</c:v>
                </c:pt>
                <c:pt idx="3">
                  <c:v>-2.403846153846154E-2</c:v>
                </c:pt>
                <c:pt idx="4">
                  <c:v>-1.4423076923076924E-2</c:v>
                </c:pt>
                <c:pt idx="5">
                  <c:v>-2.403846153846154E-2</c:v>
                </c:pt>
                <c:pt idx="6">
                  <c:v>-3.3653846153846152E-2</c:v>
                </c:pt>
                <c:pt idx="7">
                  <c:v>-4.807692307692308E-2</c:v>
                </c:pt>
                <c:pt idx="8">
                  <c:v>-3.8461538461538464E-2</c:v>
                </c:pt>
                <c:pt idx="9">
                  <c:v>-5.2884615384615384E-2</c:v>
                </c:pt>
                <c:pt idx="10">
                  <c:v>-4.3269230769230768E-2</c:v>
                </c:pt>
                <c:pt idx="11">
                  <c:v>-5.2884615384615384E-2</c:v>
                </c:pt>
                <c:pt idx="12">
                  <c:v>-3.8461538461538464E-2</c:v>
                </c:pt>
                <c:pt idx="13">
                  <c:v>-3.8461538461538464E-2</c:v>
                </c:pt>
                <c:pt idx="14">
                  <c:v>-1.4423076923076924E-2</c:v>
                </c:pt>
                <c:pt idx="15">
                  <c:v>-1.4423076923076924E-2</c:v>
                </c:pt>
                <c:pt idx="16">
                  <c:v>-9.6153846153846159E-3</c:v>
                </c:pt>
                <c:pt idx="17">
                  <c:v>0</c:v>
                </c:pt>
                <c:pt idx="18">
                  <c:v>0</c:v>
                </c:pt>
              </c:numCache>
            </c:numRef>
          </c:val>
          <c:extLst>
            <c:ext xmlns:c16="http://schemas.microsoft.com/office/drawing/2014/chart" uri="{C3380CC4-5D6E-409C-BE32-E72D297353CC}">
              <c16:uniqueId val="{00000000-DE6B-4BCE-A2FB-C5E0CD75D529}"/>
            </c:ext>
          </c:extLst>
        </c:ser>
        <c:ser>
          <c:idx val="1"/>
          <c:order val="1"/>
          <c:tx>
            <c:v>% female</c:v>
          </c:tx>
          <c:spPr>
            <a:solidFill>
              <a:schemeClr val="accent2"/>
            </a:solidFill>
            <a:ln>
              <a:noFill/>
            </a:ln>
            <a:effectLst/>
          </c:spPr>
          <c:invertIfNegative val="0"/>
          <c:cat>
            <c:strRef>
              <c:f>'5. Ethnicity by age and sex '!$A$345:$A$363</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'!$AJ$345:$AJ$363</c:f>
              <c:numCache>
                <c:formatCode>0.00%</c:formatCode>
                <c:ptCount val="19"/>
                <c:pt idx="0">
                  <c:v>2.8846153846153848E-2</c:v>
                </c:pt>
                <c:pt idx="1">
                  <c:v>3.3653846153846152E-2</c:v>
                </c:pt>
                <c:pt idx="2">
                  <c:v>2.8846153846153848E-2</c:v>
                </c:pt>
                <c:pt idx="3">
                  <c:v>1.4423076923076924E-2</c:v>
                </c:pt>
                <c:pt idx="4">
                  <c:v>9.6153846153846159E-3</c:v>
                </c:pt>
                <c:pt idx="5">
                  <c:v>1.9230769230769232E-2</c:v>
                </c:pt>
                <c:pt idx="6">
                  <c:v>1.4423076923076924E-2</c:v>
                </c:pt>
                <c:pt idx="7">
                  <c:v>1.9230769230769232E-2</c:v>
                </c:pt>
                <c:pt idx="8">
                  <c:v>3.3653846153846152E-2</c:v>
                </c:pt>
                <c:pt idx="9">
                  <c:v>4.807692307692308E-2</c:v>
                </c:pt>
                <c:pt idx="10">
                  <c:v>3.8461538461538464E-2</c:v>
                </c:pt>
                <c:pt idx="11">
                  <c:v>4.3269230769230768E-2</c:v>
                </c:pt>
                <c:pt idx="12">
                  <c:v>2.8846153846153848E-2</c:v>
                </c:pt>
                <c:pt idx="13">
                  <c:v>2.8846153846153848E-2</c:v>
                </c:pt>
                <c:pt idx="14">
                  <c:v>1.9230769230769232E-2</c:v>
                </c:pt>
                <c:pt idx="15">
                  <c:v>9.6153846153846159E-3</c:v>
                </c:pt>
                <c:pt idx="16">
                  <c:v>4.807692307692308E-3</c:v>
                </c:pt>
                <c:pt idx="17">
                  <c:v>4.807692307692308E-3</c:v>
                </c:pt>
                <c:pt idx="18">
                  <c:v>0</c:v>
                </c:pt>
              </c:numCache>
            </c:numRef>
          </c:val>
          <c:extLst>
            <c:ext xmlns:c16="http://schemas.microsoft.com/office/drawing/2014/chart" uri="{C3380CC4-5D6E-409C-BE32-E72D297353CC}">
              <c16:uniqueId val="{00000001-DE6B-4BCE-A2FB-C5E0CD75D529}"/>
            </c:ext>
          </c:extLst>
        </c:ser>
        <c:dLbls>
          <c:showLegendKey val="0"/>
          <c:showVal val="0"/>
          <c:showCatName val="0"/>
          <c:showSerName val="0"/>
          <c:showPercent val="0"/>
          <c:showBubbleSize val="0"/>
        </c:dLbls>
        <c:gapWidth val="0"/>
        <c:overlap val="100"/>
        <c:axId val="1447181072"/>
        <c:axId val="1447184336"/>
      </c:barChart>
      <c:catAx>
        <c:axId val="144718107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4336"/>
        <c:crosses val="autoZero"/>
        <c:auto val="1"/>
        <c:lblAlgn val="ctr"/>
        <c:lblOffset val="100"/>
        <c:tickLblSkip val="1"/>
        <c:noMultiLvlLbl val="0"/>
      </c:catAx>
      <c:valAx>
        <c:axId val="1447184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81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'!$E$387:$E$405</c:f>
              <c:numCache>
                <c:formatCode>0.00%</c:formatCode>
                <c:ptCount val="19"/>
                <c:pt idx="0">
                  <c:v>-2.8360049321824909E-2</c:v>
                </c:pt>
                <c:pt idx="1">
                  <c:v>-2.8976572133168926E-2</c:v>
                </c:pt>
                <c:pt idx="2">
                  <c:v>-3.2675709001233046E-2</c:v>
                </c:pt>
                <c:pt idx="3">
                  <c:v>-3.2059186189889025E-2</c:v>
                </c:pt>
                <c:pt idx="4">
                  <c:v>-2.9593094944512947E-2</c:v>
                </c:pt>
                <c:pt idx="5">
                  <c:v>-4.192355117139334E-2</c:v>
                </c:pt>
                <c:pt idx="6">
                  <c:v>-3.8840937114673242E-2</c:v>
                </c:pt>
                <c:pt idx="7">
                  <c:v>-2.5277435265104811E-2</c:v>
                </c:pt>
                <c:pt idx="8">
                  <c:v>-2.9593094944512947E-2</c:v>
                </c:pt>
                <c:pt idx="9">
                  <c:v>-3.2059186189889025E-2</c:v>
                </c:pt>
                <c:pt idx="10">
                  <c:v>-3.76078914919852E-2</c:v>
                </c:pt>
                <c:pt idx="11">
                  <c:v>-3.76078914919852E-2</c:v>
                </c:pt>
                <c:pt idx="12">
                  <c:v>-3.6991368680641186E-2</c:v>
                </c:pt>
                <c:pt idx="13">
                  <c:v>-3.8224414303329221E-2</c:v>
                </c:pt>
                <c:pt idx="14">
                  <c:v>-2.096177558569667E-2</c:v>
                </c:pt>
                <c:pt idx="15">
                  <c:v>-1.2330456226880395E-2</c:v>
                </c:pt>
                <c:pt idx="16">
                  <c:v>-7.3982737361282368E-3</c:v>
                </c:pt>
                <c:pt idx="17">
                  <c:v>-4.9321824907521579E-3</c:v>
                </c:pt>
                <c:pt idx="18">
                  <c:v>-1.8495684340320592E-3</c:v>
                </c:pt>
              </c:numCache>
            </c:numRef>
          </c:val>
          <c:extLst>
            <c:ext xmlns:c16="http://schemas.microsoft.com/office/drawing/2014/chart" uri="{C3380CC4-5D6E-409C-BE32-E72D297353CC}">
              <c16:uniqueId val="{00000000-9495-4412-926D-A2E8D7220CD5}"/>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'!$F$387:$F$405</c:f>
              <c:numCache>
                <c:formatCode>0.00%</c:formatCode>
                <c:ptCount val="19"/>
                <c:pt idx="0">
                  <c:v>2.5893958076448828E-2</c:v>
                </c:pt>
                <c:pt idx="1">
                  <c:v>2.7743526510480888E-2</c:v>
                </c:pt>
                <c:pt idx="2">
                  <c:v>2.096177558569667E-2</c:v>
                </c:pt>
                <c:pt idx="3">
                  <c:v>2.5277435265104811E-2</c:v>
                </c:pt>
                <c:pt idx="4">
                  <c:v>2.8976572133168926E-2</c:v>
                </c:pt>
                <c:pt idx="5">
                  <c:v>4.3773119605425403E-2</c:v>
                </c:pt>
                <c:pt idx="6">
                  <c:v>3.5141800246609123E-2</c:v>
                </c:pt>
                <c:pt idx="7">
                  <c:v>2.7127003699136867E-2</c:v>
                </c:pt>
                <c:pt idx="8">
                  <c:v>2.9593094944512947E-2</c:v>
                </c:pt>
                <c:pt idx="9">
                  <c:v>3.76078914919852E-2</c:v>
                </c:pt>
                <c:pt idx="10">
                  <c:v>3.4525277435265102E-2</c:v>
                </c:pt>
                <c:pt idx="11">
                  <c:v>3.4525277435265102E-2</c:v>
                </c:pt>
                <c:pt idx="12">
                  <c:v>3.1442663378545004E-2</c:v>
                </c:pt>
                <c:pt idx="13">
                  <c:v>3.0209617755856968E-2</c:v>
                </c:pt>
                <c:pt idx="14">
                  <c:v>2.096177558569667E-2</c:v>
                </c:pt>
                <c:pt idx="15">
                  <c:v>1.4180024660912454E-2</c:v>
                </c:pt>
                <c:pt idx="16">
                  <c:v>9.8643649815043158E-3</c:v>
                </c:pt>
                <c:pt idx="17">
                  <c:v>3.6991368680641184E-3</c:v>
                </c:pt>
                <c:pt idx="18">
                  <c:v>1.8495684340320592E-3</c:v>
                </c:pt>
              </c:numCache>
            </c:numRef>
          </c:val>
          <c:extLst>
            <c:ext xmlns:c16="http://schemas.microsoft.com/office/drawing/2014/chart" uri="{C3380CC4-5D6E-409C-BE32-E72D297353CC}">
              <c16:uniqueId val="{00000001-9495-4412-926D-A2E8D7220CD5}"/>
            </c:ext>
          </c:extLst>
        </c:ser>
        <c:dLbls>
          <c:showLegendKey val="0"/>
          <c:showVal val="0"/>
          <c:showCatName val="0"/>
          <c:showSerName val="0"/>
          <c:showPercent val="0"/>
          <c:showBubbleSize val="0"/>
        </c:dLbls>
        <c:gapWidth val="0"/>
        <c:overlap val="100"/>
        <c:axId val="1447193584"/>
        <c:axId val="1447182704"/>
      </c:barChart>
      <c:catAx>
        <c:axId val="144719358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2704"/>
        <c:crosses val="autoZero"/>
        <c:auto val="1"/>
        <c:lblAlgn val="ctr"/>
        <c:lblOffset val="100"/>
        <c:tickLblSkip val="1"/>
        <c:noMultiLvlLbl val="0"/>
      </c:catAx>
      <c:valAx>
        <c:axId val="1447182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93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'!$J$387:$J$405</c:f>
              <c:numCache>
                <c:formatCode>0.00%</c:formatCode>
                <c:ptCount val="19"/>
                <c:pt idx="0">
                  <c:v>-2.9978586723768737E-2</c:v>
                </c:pt>
                <c:pt idx="1">
                  <c:v>-2.8551034975017844E-2</c:v>
                </c:pt>
                <c:pt idx="2">
                  <c:v>-3.4261241970021415E-2</c:v>
                </c:pt>
                <c:pt idx="3">
                  <c:v>-3.2833690221270521E-2</c:v>
                </c:pt>
                <c:pt idx="4">
                  <c:v>-2.7837259100642397E-2</c:v>
                </c:pt>
                <c:pt idx="5">
                  <c:v>-3.4261241970021415E-2</c:v>
                </c:pt>
                <c:pt idx="6">
                  <c:v>-3.0692362598144184E-2</c:v>
                </c:pt>
                <c:pt idx="7">
                  <c:v>-2.4982155603140613E-2</c:v>
                </c:pt>
                <c:pt idx="8">
                  <c:v>-2.9978586723768737E-2</c:v>
                </c:pt>
                <c:pt idx="9">
                  <c:v>-3.4261241970021415E-2</c:v>
                </c:pt>
                <c:pt idx="10">
                  <c:v>-3.9971448965024983E-2</c:v>
                </c:pt>
                <c:pt idx="11">
                  <c:v>-3.9971448965024983E-2</c:v>
                </c:pt>
                <c:pt idx="12">
                  <c:v>-4.068522483940043E-2</c:v>
                </c:pt>
                <c:pt idx="13">
                  <c:v>-4.068522483940043E-2</c:v>
                </c:pt>
                <c:pt idx="14">
                  <c:v>-2.4268379728765169E-2</c:v>
                </c:pt>
                <c:pt idx="15">
                  <c:v>-1.4275517487508922E-2</c:v>
                </c:pt>
                <c:pt idx="16">
                  <c:v>-8.5653104925053538E-3</c:v>
                </c:pt>
                <c:pt idx="17">
                  <c:v>-5.7102069950035689E-3</c:v>
                </c:pt>
                <c:pt idx="18">
                  <c:v>-2.1413276231263384E-3</c:v>
                </c:pt>
              </c:numCache>
            </c:numRef>
          </c:val>
          <c:extLst>
            <c:ext xmlns:c16="http://schemas.microsoft.com/office/drawing/2014/chart" uri="{C3380CC4-5D6E-409C-BE32-E72D297353CC}">
              <c16:uniqueId val="{00000000-7C6D-4C08-B100-37B67F71B862}"/>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'!$K$387:$K$405</c:f>
              <c:numCache>
                <c:formatCode>0.00%</c:formatCode>
                <c:ptCount val="19"/>
                <c:pt idx="0">
                  <c:v>2.6409707351891507E-2</c:v>
                </c:pt>
                <c:pt idx="1">
                  <c:v>2.7837259100642397E-2</c:v>
                </c:pt>
                <c:pt idx="2">
                  <c:v>2.1413276231263382E-2</c:v>
                </c:pt>
                <c:pt idx="3">
                  <c:v>2.569593147751606E-2</c:v>
                </c:pt>
                <c:pt idx="4">
                  <c:v>2.7837259100642397E-2</c:v>
                </c:pt>
                <c:pt idx="5">
                  <c:v>3.1406138472519628E-2</c:v>
                </c:pt>
                <c:pt idx="6">
                  <c:v>2.6409707351891507E-2</c:v>
                </c:pt>
                <c:pt idx="7">
                  <c:v>2.4268379728765169E-2</c:v>
                </c:pt>
                <c:pt idx="8">
                  <c:v>2.9978586723768737E-2</c:v>
                </c:pt>
                <c:pt idx="9">
                  <c:v>3.7830121341898643E-2</c:v>
                </c:pt>
                <c:pt idx="10">
                  <c:v>3.6402569593147749E-2</c:v>
                </c:pt>
                <c:pt idx="11">
                  <c:v>3.6402569593147749E-2</c:v>
                </c:pt>
                <c:pt idx="12">
                  <c:v>3.2833690221270521E-2</c:v>
                </c:pt>
                <c:pt idx="13">
                  <c:v>3.2833690221270521E-2</c:v>
                </c:pt>
                <c:pt idx="14">
                  <c:v>2.4268379728765169E-2</c:v>
                </c:pt>
                <c:pt idx="15">
                  <c:v>1.6416845110635261E-2</c:v>
                </c:pt>
                <c:pt idx="16">
                  <c:v>1.0706638115631691E-2</c:v>
                </c:pt>
                <c:pt idx="17">
                  <c:v>3.5688793718772305E-3</c:v>
                </c:pt>
                <c:pt idx="18">
                  <c:v>2.1413276231263384E-3</c:v>
                </c:pt>
              </c:numCache>
            </c:numRef>
          </c:val>
          <c:extLst>
            <c:ext xmlns:c16="http://schemas.microsoft.com/office/drawing/2014/chart" uri="{C3380CC4-5D6E-409C-BE32-E72D297353CC}">
              <c16:uniqueId val="{00000001-7C6D-4C08-B100-37B67F71B862}"/>
            </c:ext>
          </c:extLst>
        </c:ser>
        <c:dLbls>
          <c:showLegendKey val="0"/>
          <c:showVal val="0"/>
          <c:showCatName val="0"/>
          <c:showSerName val="0"/>
          <c:showPercent val="0"/>
          <c:showBubbleSize val="0"/>
        </c:dLbls>
        <c:gapWidth val="0"/>
        <c:overlap val="100"/>
        <c:axId val="1447185424"/>
        <c:axId val="1447191952"/>
      </c:barChart>
      <c:catAx>
        <c:axId val="1447185424"/>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91952"/>
        <c:crosses val="autoZero"/>
        <c:auto val="1"/>
        <c:lblAlgn val="ctr"/>
        <c:lblOffset val="100"/>
        <c:tickLblSkip val="1"/>
        <c:noMultiLvlLbl val="0"/>
      </c:catAx>
      <c:valAx>
        <c:axId val="14471919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8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Māori,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'!$O$387:$O$405</c:f>
              <c:numCache>
                <c:formatCode>0.00%</c:formatCode>
                <c:ptCount val="19"/>
                <c:pt idx="0">
                  <c:v>-4.5045045045045043E-2</c:v>
                </c:pt>
                <c:pt idx="1">
                  <c:v>-4.5045045045045043E-2</c:v>
                </c:pt>
                <c:pt idx="2">
                  <c:v>-5.4054054054054057E-2</c:v>
                </c:pt>
                <c:pt idx="3">
                  <c:v>-8.1081081081081086E-2</c:v>
                </c:pt>
                <c:pt idx="4">
                  <c:v>-3.6036036036036036E-2</c:v>
                </c:pt>
                <c:pt idx="5">
                  <c:v>-3.6036036036036036E-2</c:v>
                </c:pt>
                <c:pt idx="6">
                  <c:v>-1.8018018018018018E-2</c:v>
                </c:pt>
                <c:pt idx="7">
                  <c:v>-3.6036036036036036E-2</c:v>
                </c:pt>
                <c:pt idx="8">
                  <c:v>-2.7027027027027029E-2</c:v>
                </c:pt>
                <c:pt idx="9">
                  <c:v>-4.5045045045045043E-2</c:v>
                </c:pt>
                <c:pt idx="10">
                  <c:v>-2.7027027027027029E-2</c:v>
                </c:pt>
                <c:pt idx="11">
                  <c:v>-1.8018018018018018E-2</c:v>
                </c:pt>
                <c:pt idx="12">
                  <c:v>-2.7027027027027029E-2</c:v>
                </c:pt>
                <c:pt idx="13">
                  <c:v>-9.0090090090090089E-3</c:v>
                </c:pt>
                <c:pt idx="14">
                  <c:v>0</c:v>
                </c:pt>
                <c:pt idx="15">
                  <c:v>-9.0090090090090089E-3</c:v>
                </c:pt>
                <c:pt idx="16">
                  <c:v>0</c:v>
                </c:pt>
                <c:pt idx="17">
                  <c:v>0</c:v>
                </c:pt>
                <c:pt idx="18">
                  <c:v>0</c:v>
                </c:pt>
              </c:numCache>
            </c:numRef>
          </c:val>
          <c:extLst>
            <c:ext xmlns:c16="http://schemas.microsoft.com/office/drawing/2014/chart" uri="{C3380CC4-5D6E-409C-BE32-E72D297353CC}">
              <c16:uniqueId val="{00000000-23E4-4140-9296-6C870DB65216}"/>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'!$P$387:$P$405</c:f>
              <c:numCache>
                <c:formatCode>0.00%</c:formatCode>
                <c:ptCount val="19"/>
                <c:pt idx="0">
                  <c:v>5.4054054054054057E-2</c:v>
                </c:pt>
                <c:pt idx="1">
                  <c:v>6.3063063063063057E-2</c:v>
                </c:pt>
                <c:pt idx="2">
                  <c:v>5.4054054054054057E-2</c:v>
                </c:pt>
                <c:pt idx="3">
                  <c:v>4.5045045045045043E-2</c:v>
                </c:pt>
                <c:pt idx="4">
                  <c:v>2.7027027027027029E-2</c:v>
                </c:pt>
                <c:pt idx="5">
                  <c:v>2.7027027027027029E-2</c:v>
                </c:pt>
                <c:pt idx="6">
                  <c:v>1.8018018018018018E-2</c:v>
                </c:pt>
                <c:pt idx="7">
                  <c:v>2.7027027027027029E-2</c:v>
                </c:pt>
                <c:pt idx="8">
                  <c:v>3.6036036036036036E-2</c:v>
                </c:pt>
                <c:pt idx="9">
                  <c:v>2.7027027027027029E-2</c:v>
                </c:pt>
                <c:pt idx="10">
                  <c:v>1.8018018018018018E-2</c:v>
                </c:pt>
                <c:pt idx="11">
                  <c:v>2.7027027027027029E-2</c:v>
                </c:pt>
                <c:pt idx="12">
                  <c:v>1.8018018018018018E-2</c:v>
                </c:pt>
                <c:pt idx="13">
                  <c:v>9.0090090090090089E-3</c:v>
                </c:pt>
                <c:pt idx="14">
                  <c:v>1.8018018018018018E-2</c:v>
                </c:pt>
                <c:pt idx="15">
                  <c:v>9.0090090090090089E-3</c:v>
                </c:pt>
                <c:pt idx="16">
                  <c:v>0</c:v>
                </c:pt>
                <c:pt idx="17">
                  <c:v>0</c:v>
                </c:pt>
                <c:pt idx="18">
                  <c:v>0</c:v>
                </c:pt>
              </c:numCache>
            </c:numRef>
          </c:val>
          <c:extLst>
            <c:ext xmlns:c16="http://schemas.microsoft.com/office/drawing/2014/chart" uri="{C3380CC4-5D6E-409C-BE32-E72D297353CC}">
              <c16:uniqueId val="{00000001-23E4-4140-9296-6C870DB65216}"/>
            </c:ext>
          </c:extLst>
        </c:ser>
        <c:dLbls>
          <c:showLegendKey val="0"/>
          <c:showVal val="0"/>
          <c:showCatName val="0"/>
          <c:showSerName val="0"/>
          <c:showPercent val="0"/>
          <c:showBubbleSize val="0"/>
        </c:dLbls>
        <c:gapWidth val="0"/>
        <c:overlap val="100"/>
        <c:axId val="1447194128"/>
        <c:axId val="1447192496"/>
      </c:barChart>
      <c:catAx>
        <c:axId val="144719412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92496"/>
        <c:crosses val="autoZero"/>
        <c:auto val="1"/>
        <c:lblAlgn val="ctr"/>
        <c:lblOffset val="100"/>
        <c:tickLblSkip val="1"/>
        <c:noMultiLvlLbl val="0"/>
      </c:catAx>
      <c:valAx>
        <c:axId val="14471924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9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Pacific Peoples, Mackenzie</a:t>
            </a:r>
          </a:p>
        </c:rich>
      </c:tx>
      <c:layout>
        <c:manualLayout>
          <c:xMode val="edge"/>
          <c:yMode val="edge"/>
          <c:x val="0.20236138888888888"/>
          <c:y val="2.7777777777777776E-2"/>
        </c:manualLayout>
      </c:layout>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'!$T$387:$T$405</c:f>
              <c:numCache>
                <c:formatCode>0.00%</c:formatCode>
                <c:ptCount val="19"/>
                <c:pt idx="0">
                  <c:v>-5.2631578947368418E-2</c:v>
                </c:pt>
                <c:pt idx="1">
                  <c:v>-5.2631578947368418E-2</c:v>
                </c:pt>
                <c:pt idx="2">
                  <c:v>-5.2631578947368418E-2</c:v>
                </c:pt>
                <c:pt idx="3">
                  <c:v>0</c:v>
                </c:pt>
                <c:pt idx="4">
                  <c:v>-5.2631578947368418E-2</c:v>
                </c:pt>
                <c:pt idx="5">
                  <c:v>0</c:v>
                </c:pt>
                <c:pt idx="6">
                  <c:v>-0.15789473684210525</c:v>
                </c:pt>
                <c:pt idx="7">
                  <c:v>0</c:v>
                </c:pt>
                <c:pt idx="8">
                  <c:v>0</c:v>
                </c:pt>
                <c:pt idx="9">
                  <c:v>0</c:v>
                </c:pt>
                <c:pt idx="10">
                  <c:v>0</c:v>
                </c:pt>
                <c:pt idx="11">
                  <c:v>-5.2631578947368418E-2</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04BB-4EA2-B755-E747F3283D0A}"/>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'!$U$387:$U$405</c:f>
              <c:numCache>
                <c:formatCode>0.00%</c:formatCode>
                <c:ptCount val="19"/>
                <c:pt idx="0">
                  <c:v>5.2631578947368418E-2</c:v>
                </c:pt>
                <c:pt idx="1">
                  <c:v>0.10526315789473684</c:v>
                </c:pt>
                <c:pt idx="2">
                  <c:v>5.2631578947368418E-2</c:v>
                </c:pt>
                <c:pt idx="3">
                  <c:v>5.2631578947368418E-2</c:v>
                </c:pt>
                <c:pt idx="4">
                  <c:v>5.2631578947368418E-2</c:v>
                </c:pt>
                <c:pt idx="5">
                  <c:v>0.10526315789473684</c:v>
                </c:pt>
                <c:pt idx="6">
                  <c:v>5.2631578947368418E-2</c:v>
                </c:pt>
                <c:pt idx="7">
                  <c:v>0.10526315789473684</c:v>
                </c:pt>
                <c:pt idx="8">
                  <c:v>0</c:v>
                </c:pt>
                <c:pt idx="9">
                  <c:v>5.2631578947368418E-2</c:v>
                </c:pt>
                <c:pt idx="10">
                  <c:v>0</c:v>
                </c:pt>
                <c:pt idx="11">
                  <c:v>5.2631578947368418E-2</c:v>
                </c:pt>
                <c:pt idx="12">
                  <c:v>0</c:v>
                </c:pt>
                <c:pt idx="13">
                  <c:v>0</c:v>
                </c:pt>
                <c:pt idx="14">
                  <c:v>0</c:v>
                </c:pt>
                <c:pt idx="15">
                  <c:v>0</c:v>
                </c:pt>
                <c:pt idx="16">
                  <c:v>0</c:v>
                </c:pt>
                <c:pt idx="17">
                  <c:v>0</c:v>
                </c:pt>
                <c:pt idx="18">
                  <c:v>5.2631578947368418E-2</c:v>
                </c:pt>
              </c:numCache>
            </c:numRef>
          </c:val>
          <c:extLst>
            <c:ext xmlns:c16="http://schemas.microsoft.com/office/drawing/2014/chart" uri="{C3380CC4-5D6E-409C-BE32-E72D297353CC}">
              <c16:uniqueId val="{00000001-04BB-4EA2-B755-E747F3283D0A}"/>
            </c:ext>
          </c:extLst>
        </c:ser>
        <c:dLbls>
          <c:showLegendKey val="0"/>
          <c:showVal val="0"/>
          <c:showCatName val="0"/>
          <c:showSerName val="0"/>
          <c:showPercent val="0"/>
          <c:showBubbleSize val="0"/>
        </c:dLbls>
        <c:gapWidth val="0"/>
        <c:overlap val="100"/>
        <c:axId val="1447189232"/>
        <c:axId val="1447191408"/>
      </c:barChart>
      <c:catAx>
        <c:axId val="144718923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91408"/>
        <c:crosses val="autoZero"/>
        <c:auto val="1"/>
        <c:lblAlgn val="ctr"/>
        <c:lblOffset val="100"/>
        <c:tickLblSkip val="1"/>
        <c:noMultiLvlLbl val="0"/>
      </c:catAx>
      <c:valAx>
        <c:axId val="1447191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8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Asian,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'!$Y$387:$Y$405</c:f>
              <c:numCache>
                <c:formatCode>0.00%</c:formatCode>
                <c:ptCount val="19"/>
                <c:pt idx="0">
                  <c:v>-1.3888888888888888E-2</c:v>
                </c:pt>
                <c:pt idx="1">
                  <c:v>-2.7777777777777776E-2</c:v>
                </c:pt>
                <c:pt idx="2">
                  <c:v>-3.4722222222222224E-2</c:v>
                </c:pt>
                <c:pt idx="3">
                  <c:v>-2.7777777777777776E-2</c:v>
                </c:pt>
                <c:pt idx="4">
                  <c:v>-4.1666666666666664E-2</c:v>
                </c:pt>
                <c:pt idx="5">
                  <c:v>-9.7222222222222224E-2</c:v>
                </c:pt>
                <c:pt idx="6">
                  <c:v>-7.6388888888888895E-2</c:v>
                </c:pt>
                <c:pt idx="7">
                  <c:v>-2.0833333333333332E-2</c:v>
                </c:pt>
                <c:pt idx="8">
                  <c:v>-3.4722222222222224E-2</c:v>
                </c:pt>
                <c:pt idx="9">
                  <c:v>-1.3888888888888888E-2</c:v>
                </c:pt>
                <c:pt idx="10">
                  <c:v>-2.0833333333333332E-2</c:v>
                </c:pt>
                <c:pt idx="11">
                  <c:v>-1.3888888888888888E-2</c:v>
                </c:pt>
                <c:pt idx="12">
                  <c:v>-6.9444444444444441E-3</c:v>
                </c:pt>
                <c:pt idx="13">
                  <c:v>-2.7777777777777776E-2</c:v>
                </c:pt>
                <c:pt idx="14">
                  <c:v>0</c:v>
                </c:pt>
                <c:pt idx="15">
                  <c:v>0</c:v>
                </c:pt>
                <c:pt idx="16">
                  <c:v>0</c:v>
                </c:pt>
                <c:pt idx="17">
                  <c:v>0</c:v>
                </c:pt>
                <c:pt idx="18">
                  <c:v>0</c:v>
                </c:pt>
              </c:numCache>
            </c:numRef>
          </c:val>
          <c:extLst>
            <c:ext xmlns:c16="http://schemas.microsoft.com/office/drawing/2014/chart" uri="{C3380CC4-5D6E-409C-BE32-E72D297353CC}">
              <c16:uniqueId val="{00000000-5688-4196-890D-13C39692BBD0}"/>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'!$Z$387:$Z$405</c:f>
              <c:numCache>
                <c:formatCode>0.00%</c:formatCode>
                <c:ptCount val="19"/>
                <c:pt idx="0">
                  <c:v>2.0833333333333332E-2</c:v>
                </c:pt>
                <c:pt idx="1">
                  <c:v>2.0833333333333332E-2</c:v>
                </c:pt>
                <c:pt idx="2">
                  <c:v>1.3888888888888888E-2</c:v>
                </c:pt>
                <c:pt idx="3">
                  <c:v>2.0833333333333332E-2</c:v>
                </c:pt>
                <c:pt idx="4">
                  <c:v>4.8611111111111112E-2</c:v>
                </c:pt>
                <c:pt idx="5">
                  <c:v>0.13194444444444445</c:v>
                </c:pt>
                <c:pt idx="6">
                  <c:v>0.10416666666666667</c:v>
                </c:pt>
                <c:pt idx="7">
                  <c:v>4.1666666666666664E-2</c:v>
                </c:pt>
                <c:pt idx="8">
                  <c:v>3.4722222222222224E-2</c:v>
                </c:pt>
                <c:pt idx="9">
                  <c:v>3.4722222222222224E-2</c:v>
                </c:pt>
                <c:pt idx="10">
                  <c:v>2.7777777777777776E-2</c:v>
                </c:pt>
                <c:pt idx="11">
                  <c:v>2.0833333333333332E-2</c:v>
                </c:pt>
                <c:pt idx="12">
                  <c:v>2.7777777777777776E-2</c:v>
                </c:pt>
                <c:pt idx="13">
                  <c:v>0</c:v>
                </c:pt>
                <c:pt idx="14">
                  <c:v>0</c:v>
                </c:pt>
                <c:pt idx="15">
                  <c:v>0</c:v>
                </c:pt>
                <c:pt idx="16">
                  <c:v>0</c:v>
                </c:pt>
                <c:pt idx="17">
                  <c:v>0</c:v>
                </c:pt>
                <c:pt idx="18">
                  <c:v>0</c:v>
                </c:pt>
              </c:numCache>
            </c:numRef>
          </c:val>
          <c:extLst>
            <c:ext xmlns:c16="http://schemas.microsoft.com/office/drawing/2014/chart" uri="{C3380CC4-5D6E-409C-BE32-E72D297353CC}">
              <c16:uniqueId val="{00000001-5688-4196-890D-13C39692BBD0}"/>
            </c:ext>
          </c:extLst>
        </c:ser>
        <c:dLbls>
          <c:showLegendKey val="0"/>
          <c:showVal val="0"/>
          <c:showCatName val="0"/>
          <c:showSerName val="0"/>
          <c:showPercent val="0"/>
          <c:showBubbleSize val="0"/>
        </c:dLbls>
        <c:gapWidth val="0"/>
        <c:overlap val="100"/>
        <c:axId val="1447193040"/>
        <c:axId val="1447185968"/>
      </c:barChart>
      <c:catAx>
        <c:axId val="144719304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5968"/>
        <c:crosses val="autoZero"/>
        <c:auto val="1"/>
        <c:lblAlgn val="ctr"/>
        <c:lblOffset val="100"/>
        <c:tickLblSkip val="1"/>
        <c:noMultiLvlLbl val="0"/>
      </c:catAx>
      <c:valAx>
        <c:axId val="14471859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9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MELAA,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'!$AD$387:$AD$405</c:f>
              <c:numCache>
                <c:formatCode>0.00%</c:formatCode>
                <c:ptCount val="19"/>
                <c:pt idx="0">
                  <c:v>0</c:v>
                </c:pt>
                <c:pt idx="1">
                  <c:v>0</c:v>
                </c:pt>
                <c:pt idx="2">
                  <c:v>0</c:v>
                </c:pt>
                <c:pt idx="3">
                  <c:v>-3.3333333333333333E-2</c:v>
                </c:pt>
                <c:pt idx="4">
                  <c:v>-3.3333333333333333E-2</c:v>
                </c:pt>
                <c:pt idx="5">
                  <c:v>-0.16666666666666666</c:v>
                </c:pt>
                <c:pt idx="6">
                  <c:v>-0.16666666666666666</c:v>
                </c:pt>
                <c:pt idx="7">
                  <c:v>-3.3333333333333333E-2</c:v>
                </c:pt>
                <c:pt idx="8">
                  <c:v>-3.3333333333333333E-2</c:v>
                </c:pt>
                <c:pt idx="9">
                  <c:v>-3.3333333333333333E-2</c:v>
                </c:pt>
                <c:pt idx="10">
                  <c:v>0</c:v>
                </c:pt>
                <c:pt idx="11">
                  <c:v>0</c:v>
                </c:pt>
                <c:pt idx="12">
                  <c:v>-3.3333333333333333E-2</c:v>
                </c:pt>
                <c:pt idx="13">
                  <c:v>0</c:v>
                </c:pt>
                <c:pt idx="14">
                  <c:v>0</c:v>
                </c:pt>
                <c:pt idx="15">
                  <c:v>0</c:v>
                </c:pt>
                <c:pt idx="16">
                  <c:v>0</c:v>
                </c:pt>
                <c:pt idx="17">
                  <c:v>0</c:v>
                </c:pt>
                <c:pt idx="18">
                  <c:v>0</c:v>
                </c:pt>
              </c:numCache>
            </c:numRef>
          </c:val>
          <c:extLst>
            <c:ext xmlns:c16="http://schemas.microsoft.com/office/drawing/2014/chart" uri="{C3380CC4-5D6E-409C-BE32-E72D297353CC}">
              <c16:uniqueId val="{00000000-6B85-430A-9F29-4CCDD344B0CA}"/>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'!$AE$387:$AE$405</c:f>
              <c:numCache>
                <c:formatCode>0.00%</c:formatCode>
                <c:ptCount val="19"/>
                <c:pt idx="0">
                  <c:v>0</c:v>
                </c:pt>
                <c:pt idx="1">
                  <c:v>3.3333333333333333E-2</c:v>
                </c:pt>
                <c:pt idx="2">
                  <c:v>3.3333333333333333E-2</c:v>
                </c:pt>
                <c:pt idx="3">
                  <c:v>0</c:v>
                </c:pt>
                <c:pt idx="4">
                  <c:v>0</c:v>
                </c:pt>
                <c:pt idx="5">
                  <c:v>0.2</c:v>
                </c:pt>
                <c:pt idx="6">
                  <c:v>0.16666666666666666</c:v>
                </c:pt>
                <c:pt idx="7">
                  <c:v>6.6666666666666666E-2</c:v>
                </c:pt>
                <c:pt idx="8">
                  <c:v>3.3333333333333333E-2</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B85-430A-9F29-4CCDD344B0CA}"/>
            </c:ext>
          </c:extLst>
        </c:ser>
        <c:dLbls>
          <c:showLegendKey val="0"/>
          <c:showVal val="0"/>
          <c:showCatName val="0"/>
          <c:showSerName val="0"/>
          <c:showPercent val="0"/>
          <c:showBubbleSize val="0"/>
        </c:dLbls>
        <c:gapWidth val="0"/>
        <c:overlap val="100"/>
        <c:axId val="1447183248"/>
        <c:axId val="1447187056"/>
      </c:barChart>
      <c:catAx>
        <c:axId val="144718324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7056"/>
        <c:crosses val="autoZero"/>
        <c:auto val="1"/>
        <c:lblAlgn val="ctr"/>
        <c:lblOffset val="100"/>
        <c:tickLblSkip val="1"/>
        <c:noMultiLvlLbl val="0"/>
      </c:catAx>
      <c:valAx>
        <c:axId val="1447187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8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Other Ethnicity, Mackenzie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'!$AI$387:$AI$405</c:f>
              <c:numCache>
                <c:formatCode>0.00%</c:formatCode>
                <c:ptCount val="19"/>
                <c:pt idx="0">
                  <c:v>-0.04</c:v>
                </c:pt>
                <c:pt idx="1">
                  <c:v>-0.04</c:v>
                </c:pt>
                <c:pt idx="2">
                  <c:v>-0.04</c:v>
                </c:pt>
                <c:pt idx="3">
                  <c:v>0</c:v>
                </c:pt>
                <c:pt idx="4">
                  <c:v>0</c:v>
                </c:pt>
                <c:pt idx="5">
                  <c:v>-0.04</c:v>
                </c:pt>
                <c:pt idx="6">
                  <c:v>-0.04</c:v>
                </c:pt>
                <c:pt idx="7">
                  <c:v>0</c:v>
                </c:pt>
                <c:pt idx="8">
                  <c:v>-0.04</c:v>
                </c:pt>
                <c:pt idx="9">
                  <c:v>-0.04</c:v>
                </c:pt>
                <c:pt idx="10">
                  <c:v>0</c:v>
                </c:pt>
                <c:pt idx="11">
                  <c:v>-0.08</c:v>
                </c:pt>
                <c:pt idx="12">
                  <c:v>-0.04</c:v>
                </c:pt>
                <c:pt idx="13">
                  <c:v>-0.04</c:v>
                </c:pt>
                <c:pt idx="14">
                  <c:v>-0.04</c:v>
                </c:pt>
                <c:pt idx="15">
                  <c:v>0</c:v>
                </c:pt>
                <c:pt idx="16">
                  <c:v>0</c:v>
                </c:pt>
                <c:pt idx="17">
                  <c:v>0</c:v>
                </c:pt>
                <c:pt idx="18">
                  <c:v>0</c:v>
                </c:pt>
              </c:numCache>
            </c:numRef>
          </c:val>
          <c:extLst>
            <c:ext xmlns:c16="http://schemas.microsoft.com/office/drawing/2014/chart" uri="{C3380CC4-5D6E-409C-BE32-E72D297353CC}">
              <c16:uniqueId val="{00000000-8D96-4C94-9AF1-4D2C88241340}"/>
            </c:ext>
          </c:extLst>
        </c:ser>
        <c:ser>
          <c:idx val="1"/>
          <c:order val="1"/>
          <c:tx>
            <c:v>% female</c:v>
          </c:tx>
          <c:spPr>
            <a:solidFill>
              <a:schemeClr val="accent2"/>
            </a:solidFill>
            <a:ln>
              <a:noFill/>
            </a:ln>
            <a:effectLst/>
          </c:spPr>
          <c:invertIfNegative val="0"/>
          <c:cat>
            <c:strRef>
              <c:f>'5. Ethnicity by age and sex '!$A$387:$A$405</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'!$AJ$387:$AJ$405</c:f>
              <c:numCache>
                <c:formatCode>0.00%</c:formatCode>
                <c:ptCount val="19"/>
                <c:pt idx="0">
                  <c:v>0.08</c:v>
                </c:pt>
                <c:pt idx="1">
                  <c:v>0.04</c:v>
                </c:pt>
                <c:pt idx="2">
                  <c:v>0.04</c:v>
                </c:pt>
                <c:pt idx="3">
                  <c:v>0</c:v>
                </c:pt>
                <c:pt idx="4">
                  <c:v>0</c:v>
                </c:pt>
                <c:pt idx="5">
                  <c:v>0.08</c:v>
                </c:pt>
                <c:pt idx="6">
                  <c:v>0</c:v>
                </c:pt>
                <c:pt idx="7">
                  <c:v>0.04</c:v>
                </c:pt>
                <c:pt idx="8">
                  <c:v>0</c:v>
                </c:pt>
                <c:pt idx="9">
                  <c:v>0.04</c:v>
                </c:pt>
                <c:pt idx="10">
                  <c:v>0.08</c:v>
                </c:pt>
                <c:pt idx="11">
                  <c:v>0.04</c:v>
                </c:pt>
                <c:pt idx="12">
                  <c:v>0.04</c:v>
                </c:pt>
                <c:pt idx="13">
                  <c:v>0.04</c:v>
                </c:pt>
                <c:pt idx="14">
                  <c:v>0</c:v>
                </c:pt>
                <c:pt idx="15">
                  <c:v>0</c:v>
                </c:pt>
                <c:pt idx="16">
                  <c:v>0.04</c:v>
                </c:pt>
                <c:pt idx="17">
                  <c:v>0</c:v>
                </c:pt>
                <c:pt idx="18">
                  <c:v>0</c:v>
                </c:pt>
              </c:numCache>
            </c:numRef>
          </c:val>
          <c:extLst>
            <c:ext xmlns:c16="http://schemas.microsoft.com/office/drawing/2014/chart" uri="{C3380CC4-5D6E-409C-BE32-E72D297353CC}">
              <c16:uniqueId val="{00000001-8D96-4C94-9AF1-4D2C88241340}"/>
            </c:ext>
          </c:extLst>
        </c:ser>
        <c:dLbls>
          <c:showLegendKey val="0"/>
          <c:showVal val="0"/>
          <c:showCatName val="0"/>
          <c:showSerName val="0"/>
          <c:showPercent val="0"/>
          <c:showBubbleSize val="0"/>
        </c:dLbls>
        <c:gapWidth val="0"/>
        <c:overlap val="100"/>
        <c:axId val="1447184880"/>
        <c:axId val="1447187600"/>
      </c:barChart>
      <c:catAx>
        <c:axId val="1447184880"/>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7600"/>
        <c:crosses val="autoZero"/>
        <c:auto val="1"/>
        <c:lblAlgn val="ctr"/>
        <c:lblOffset val="100"/>
        <c:tickLblSkip val="1"/>
        <c:noMultiLvlLbl val="0"/>
      </c:catAx>
      <c:valAx>
        <c:axId val="14471876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8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Total people,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'!$E$429:$E$447</c:f>
              <c:numCache>
                <c:formatCode>0.00%</c:formatCode>
                <c:ptCount val="19"/>
                <c:pt idx="0">
                  <c:v>-2.5335892514395393E-2</c:v>
                </c:pt>
                <c:pt idx="1">
                  <c:v>-2.8023032629558541E-2</c:v>
                </c:pt>
                <c:pt idx="2">
                  <c:v>-2.9942418426103647E-2</c:v>
                </c:pt>
                <c:pt idx="3">
                  <c:v>-2.8023032629558541E-2</c:v>
                </c:pt>
                <c:pt idx="4">
                  <c:v>-2.6103646833013437E-2</c:v>
                </c:pt>
                <c:pt idx="5">
                  <c:v>-2.8406909788867563E-2</c:v>
                </c:pt>
                <c:pt idx="6">
                  <c:v>-2.6103646833013437E-2</c:v>
                </c:pt>
                <c:pt idx="7">
                  <c:v>-2.8406909788867563E-2</c:v>
                </c:pt>
                <c:pt idx="8">
                  <c:v>-2.8406909788867563E-2</c:v>
                </c:pt>
                <c:pt idx="9">
                  <c:v>-3.3781190019193857E-2</c:v>
                </c:pt>
                <c:pt idx="10">
                  <c:v>-3.5700575815738961E-2</c:v>
                </c:pt>
                <c:pt idx="11">
                  <c:v>-4.0690978886756241E-2</c:v>
                </c:pt>
                <c:pt idx="12">
                  <c:v>-3.6468330134357005E-2</c:v>
                </c:pt>
                <c:pt idx="13">
                  <c:v>-3.6852207293666027E-2</c:v>
                </c:pt>
                <c:pt idx="14">
                  <c:v>-2.9942418426103647E-2</c:v>
                </c:pt>
                <c:pt idx="15">
                  <c:v>-2.3416506717850286E-2</c:v>
                </c:pt>
                <c:pt idx="16">
                  <c:v>-1.1132437619961612E-2</c:v>
                </c:pt>
                <c:pt idx="17">
                  <c:v>-6.1420345489443381E-3</c:v>
                </c:pt>
                <c:pt idx="18">
                  <c:v>-3.4548944337811898E-3</c:v>
                </c:pt>
              </c:numCache>
            </c:numRef>
          </c:val>
          <c:extLst>
            <c:ext xmlns:c16="http://schemas.microsoft.com/office/drawing/2014/chart" uri="{C3380CC4-5D6E-409C-BE32-E72D297353CC}">
              <c16:uniqueId val="{00000000-3FBB-4B5B-ABE0-C20B359BCB54}"/>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'!$F$429:$F$447</c:f>
              <c:numCache>
                <c:formatCode>0.00%</c:formatCode>
                <c:ptCount val="19"/>
                <c:pt idx="0">
                  <c:v>2.8023032629558541E-2</c:v>
                </c:pt>
                <c:pt idx="1">
                  <c:v>2.9942418426103647E-2</c:v>
                </c:pt>
                <c:pt idx="2">
                  <c:v>3.3013435700575813E-2</c:v>
                </c:pt>
                <c:pt idx="3">
                  <c:v>2.1113243761996161E-2</c:v>
                </c:pt>
                <c:pt idx="4">
                  <c:v>1.8042226487523991E-2</c:v>
                </c:pt>
                <c:pt idx="5">
                  <c:v>2.5719769673704415E-2</c:v>
                </c:pt>
                <c:pt idx="6">
                  <c:v>2.3800383877159308E-2</c:v>
                </c:pt>
                <c:pt idx="7">
                  <c:v>2.5335892514395393E-2</c:v>
                </c:pt>
                <c:pt idx="8">
                  <c:v>2.9174664107485603E-2</c:v>
                </c:pt>
                <c:pt idx="9">
                  <c:v>3.1477927063339732E-2</c:v>
                </c:pt>
                <c:pt idx="10">
                  <c:v>3.877159309021113E-2</c:v>
                </c:pt>
                <c:pt idx="11">
                  <c:v>3.877159309021113E-2</c:v>
                </c:pt>
                <c:pt idx="12">
                  <c:v>3.4932821497120924E-2</c:v>
                </c:pt>
                <c:pt idx="13">
                  <c:v>3.109404990403071E-2</c:v>
                </c:pt>
                <c:pt idx="14">
                  <c:v>3.109404990403071E-2</c:v>
                </c:pt>
                <c:pt idx="15">
                  <c:v>2.418426103646833E-2</c:v>
                </c:pt>
                <c:pt idx="16">
                  <c:v>1.4587332053742802E-2</c:v>
                </c:pt>
                <c:pt idx="17">
                  <c:v>9.2130518234165067E-3</c:v>
                </c:pt>
                <c:pt idx="18">
                  <c:v>4.6065259117082534E-3</c:v>
                </c:pt>
              </c:numCache>
            </c:numRef>
          </c:val>
          <c:extLst>
            <c:ext xmlns:c16="http://schemas.microsoft.com/office/drawing/2014/chart" uri="{C3380CC4-5D6E-409C-BE32-E72D297353CC}">
              <c16:uniqueId val="{00000001-3FBB-4B5B-ABE0-C20B359BCB54}"/>
            </c:ext>
          </c:extLst>
        </c:ser>
        <c:dLbls>
          <c:showLegendKey val="0"/>
          <c:showVal val="0"/>
          <c:showCatName val="0"/>
          <c:showSerName val="0"/>
          <c:showPercent val="0"/>
          <c:showBubbleSize val="0"/>
        </c:dLbls>
        <c:gapWidth val="0"/>
        <c:overlap val="100"/>
        <c:axId val="1447196848"/>
        <c:axId val="1447180528"/>
      </c:barChart>
      <c:catAx>
        <c:axId val="144719684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180528"/>
        <c:crosses val="autoZero"/>
        <c:auto val="1"/>
        <c:lblAlgn val="ctr"/>
        <c:lblOffset val="100"/>
        <c:tickLblSkip val="1"/>
        <c:noMultiLvlLbl val="0"/>
      </c:catAx>
      <c:valAx>
        <c:axId val="14471805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9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36B99"/>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European, Waimate</a:t>
            </a:r>
          </a:p>
        </c:rich>
      </c:tx>
      <c:overlay val="0"/>
      <c:spPr>
        <a:noFill/>
        <a:ln>
          <a:noFill/>
        </a:ln>
        <a:effectLst/>
      </c:spPr>
    </c:title>
    <c:autoTitleDeleted val="0"/>
    <c:plotArea>
      <c:layout/>
      <c:barChart>
        <c:barDir val="bar"/>
        <c:grouping val="stacked"/>
        <c:varyColors val="0"/>
        <c:ser>
          <c:idx val="0"/>
          <c:order val="0"/>
          <c:tx>
            <c:v>% male</c:v>
          </c:tx>
          <c:spPr>
            <a:solidFill>
              <a:schemeClr val="accent1"/>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'!$J$429:$J$447</c:f>
              <c:numCache>
                <c:formatCode>0.00%</c:formatCode>
                <c:ptCount val="19"/>
                <c:pt idx="0">
                  <c:v>-2.4513947590870666E-2</c:v>
                </c:pt>
                <c:pt idx="1">
                  <c:v>-2.7895181741335588E-2</c:v>
                </c:pt>
                <c:pt idx="2">
                  <c:v>-3.0008453085376162E-2</c:v>
                </c:pt>
                <c:pt idx="3">
                  <c:v>-2.7049873203719356E-2</c:v>
                </c:pt>
                <c:pt idx="4">
                  <c:v>-2.4091293322062553E-2</c:v>
                </c:pt>
                <c:pt idx="5">
                  <c:v>-2.4936601859678782E-2</c:v>
                </c:pt>
                <c:pt idx="6">
                  <c:v>-2.1132713440405747E-2</c:v>
                </c:pt>
                <c:pt idx="7">
                  <c:v>-2.197802197802198E-2</c:v>
                </c:pt>
                <c:pt idx="8">
                  <c:v>-2.7049873203719356E-2</c:v>
                </c:pt>
                <c:pt idx="9">
                  <c:v>-3.2544378698224852E-2</c:v>
                </c:pt>
                <c:pt idx="10">
                  <c:v>-3.6770921386305999E-2</c:v>
                </c:pt>
                <c:pt idx="11">
                  <c:v>-4.1842772612003379E-2</c:v>
                </c:pt>
                <c:pt idx="12">
                  <c:v>-3.8461538461538464E-2</c:v>
                </c:pt>
                <c:pt idx="13">
                  <c:v>-3.888419273034658E-2</c:v>
                </c:pt>
                <c:pt idx="14">
                  <c:v>-3.2967032967032968E-2</c:v>
                </c:pt>
                <c:pt idx="15">
                  <c:v>-2.4936601859678782E-2</c:v>
                </c:pt>
                <c:pt idx="16">
                  <c:v>-1.2256973795435333E-2</c:v>
                </c:pt>
                <c:pt idx="17">
                  <c:v>-6.762468300929839E-3</c:v>
                </c:pt>
                <c:pt idx="18">
                  <c:v>-3.8038884192730348E-3</c:v>
                </c:pt>
              </c:numCache>
            </c:numRef>
          </c:val>
          <c:extLst>
            <c:ext xmlns:c16="http://schemas.microsoft.com/office/drawing/2014/chart" uri="{C3380CC4-5D6E-409C-BE32-E72D297353CC}">
              <c16:uniqueId val="{00000000-0118-4820-A504-0559DE196E7B}"/>
            </c:ext>
          </c:extLst>
        </c:ser>
        <c:ser>
          <c:idx val="1"/>
          <c:order val="1"/>
          <c:tx>
            <c:v>% female</c:v>
          </c:tx>
          <c:spPr>
            <a:solidFill>
              <a:schemeClr val="accent2"/>
            </a:solidFill>
            <a:ln>
              <a:noFill/>
            </a:ln>
            <a:effectLst/>
          </c:spPr>
          <c:invertIfNegative val="0"/>
          <c:cat>
            <c:strRef>
              <c:f>'5. Ethnicity by age and sex '!$A$429:$A$447</c:f>
              <c:strCache>
                <c:ptCount val="19"/>
                <c:pt idx="0">
                  <c:v>00-04</c:v>
                </c:pt>
                <c:pt idx="1">
                  <c:v>05-09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'5. Ethnicity by age and sex '!$K$429:$K$447</c:f>
              <c:numCache>
                <c:formatCode>0.00%</c:formatCode>
                <c:ptCount val="19"/>
                <c:pt idx="0">
                  <c:v>2.8740490278951817E-2</c:v>
                </c:pt>
                <c:pt idx="1">
                  <c:v>3.0008453085376162E-2</c:v>
                </c:pt>
                <c:pt idx="2">
                  <c:v>3.3389687235841084E-2</c:v>
                </c:pt>
                <c:pt idx="3">
                  <c:v>2.1555367709213864E-2</c:v>
                </c:pt>
                <c:pt idx="4">
                  <c:v>1.7751479289940829E-2</c:v>
                </c:pt>
                <c:pt idx="5">
                  <c:v>2.4936601859678782E-2</c:v>
                </c:pt>
                <c:pt idx="6">
                  <c:v>2.1555367709213864E-2</c:v>
                </c:pt>
                <c:pt idx="7">
                  <c:v>2.4513947590870666E-2</c:v>
                </c:pt>
                <c:pt idx="8">
                  <c:v>2.9163144547759933E-2</c:v>
                </c:pt>
                <c:pt idx="9">
                  <c:v>3.127641589180051E-2</c:v>
                </c:pt>
                <c:pt idx="10">
                  <c:v>3.888419273034658E-2</c:v>
                </c:pt>
                <c:pt idx="11">
                  <c:v>4.0997464074387154E-2</c:v>
                </c:pt>
                <c:pt idx="12">
                  <c:v>3.6770921386305999E-2</c:v>
                </c:pt>
                <c:pt idx="13">
                  <c:v>3.2967032967032968E-2</c:v>
                </c:pt>
                <c:pt idx="14">
                  <c:v>3.38123415046492E-2</c:v>
                </c:pt>
                <c:pt idx="15">
                  <c:v>2.6204564666103127E-2</c:v>
                </c:pt>
                <c:pt idx="16">
                  <c:v>1.5638207945900255E-2</c:v>
                </c:pt>
                <c:pt idx="17">
                  <c:v>9.721048182586645E-3</c:v>
                </c:pt>
                <c:pt idx="18">
                  <c:v>5.0718512256973797E-3</c:v>
                </c:pt>
              </c:numCache>
            </c:numRef>
          </c:val>
          <c:extLst>
            <c:ext xmlns:c16="http://schemas.microsoft.com/office/drawing/2014/chart" uri="{C3380CC4-5D6E-409C-BE32-E72D297353CC}">
              <c16:uniqueId val="{00000001-0118-4820-A504-0559DE196E7B}"/>
            </c:ext>
          </c:extLst>
        </c:ser>
        <c:dLbls>
          <c:showLegendKey val="0"/>
          <c:showVal val="0"/>
          <c:showCatName val="0"/>
          <c:showSerName val="0"/>
          <c:showPercent val="0"/>
          <c:showBubbleSize val="0"/>
        </c:dLbls>
        <c:gapWidth val="0"/>
        <c:overlap val="100"/>
        <c:axId val="1447197936"/>
        <c:axId val="1447210448"/>
      </c:barChart>
      <c:catAx>
        <c:axId val="144719793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4F81BD"/>
                    </a:solidFill>
                    <a:latin typeface="Arial" panose="020B0604020202020204" pitchFamily="34" charset="0"/>
                    <a:ea typeface="+mn-ea"/>
                    <a:cs typeface="Arial" panose="020B0604020202020204" pitchFamily="34" charset="0"/>
                  </a:defRPr>
                </a:pPr>
                <a:r>
                  <a:rPr lang="en-US">
                    <a:solidFill>
                      <a:srgbClr val="4F81BD"/>
                    </a:solidFill>
                    <a:latin typeface="Arial" panose="020B0604020202020204" pitchFamily="34" charset="0"/>
                    <a:cs typeface="Arial" panose="020B0604020202020204" pitchFamily="34" charset="0"/>
                  </a:rPr>
                  <a:t>Five-year age groups</a:t>
                </a:r>
              </a:p>
            </c:rich>
          </c:tx>
          <c:overlay val="0"/>
          <c:spPr>
            <a:noFill/>
            <a:ln>
              <a:noFill/>
            </a:ln>
            <a:effectLst/>
          </c:spPr>
        </c:title>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7210448"/>
        <c:crosses val="autoZero"/>
        <c:auto val="1"/>
        <c:lblAlgn val="ctr"/>
        <c:lblOffset val="100"/>
        <c:tickLblSkip val="1"/>
        <c:noMultiLvlLbl val="0"/>
      </c:catAx>
      <c:valAx>
        <c:axId val="14472104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19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4F81BD"/>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46.xml"/><Relationship Id="rId3" Type="http://schemas.openxmlformats.org/officeDocument/2006/relationships/chart" Target="../charts/chart141.xml"/><Relationship Id="rId7" Type="http://schemas.openxmlformats.org/officeDocument/2006/relationships/chart" Target="../charts/chart145.xml"/><Relationship Id="rId2" Type="http://schemas.openxmlformats.org/officeDocument/2006/relationships/chart" Target="../charts/chart140.xml"/><Relationship Id="rId1" Type="http://schemas.openxmlformats.org/officeDocument/2006/relationships/chart" Target="../charts/chart139.xml"/><Relationship Id="rId6" Type="http://schemas.openxmlformats.org/officeDocument/2006/relationships/chart" Target="../charts/chart144.xml"/><Relationship Id="rId5" Type="http://schemas.openxmlformats.org/officeDocument/2006/relationships/chart" Target="../charts/chart143.xml"/><Relationship Id="rId4" Type="http://schemas.openxmlformats.org/officeDocument/2006/relationships/chart" Target="../charts/chart14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18" Type="http://schemas.openxmlformats.org/officeDocument/2006/relationships/chart" Target="../charts/chart23.xml"/><Relationship Id="rId3" Type="http://schemas.openxmlformats.org/officeDocument/2006/relationships/chart" Target="../charts/chart8.xml"/><Relationship Id="rId21" Type="http://schemas.openxmlformats.org/officeDocument/2006/relationships/chart" Target="../charts/chart26.xml"/><Relationship Id="rId7" Type="http://schemas.openxmlformats.org/officeDocument/2006/relationships/chart" Target="../charts/chart12.xml"/><Relationship Id="rId12" Type="http://schemas.openxmlformats.org/officeDocument/2006/relationships/chart" Target="../charts/chart17.xml"/><Relationship Id="rId17" Type="http://schemas.openxmlformats.org/officeDocument/2006/relationships/chart" Target="../charts/chart22.xml"/><Relationship Id="rId2" Type="http://schemas.openxmlformats.org/officeDocument/2006/relationships/chart" Target="../charts/chart7.xml"/><Relationship Id="rId16" Type="http://schemas.openxmlformats.org/officeDocument/2006/relationships/chart" Target="../charts/chart21.xml"/><Relationship Id="rId20" Type="http://schemas.openxmlformats.org/officeDocument/2006/relationships/chart" Target="../charts/chart25.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5" Type="http://schemas.openxmlformats.org/officeDocument/2006/relationships/chart" Target="../charts/chart20.xml"/><Relationship Id="rId10" Type="http://schemas.openxmlformats.org/officeDocument/2006/relationships/chart" Target="../charts/chart15.xml"/><Relationship Id="rId19" Type="http://schemas.openxmlformats.org/officeDocument/2006/relationships/chart" Target="../charts/chart24.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 Id="rId22"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6" Type="http://schemas.openxmlformats.org/officeDocument/2006/relationships/chart" Target="../charts/chart53.xml"/><Relationship Id="rId21" Type="http://schemas.openxmlformats.org/officeDocument/2006/relationships/chart" Target="../charts/chart48.xml"/><Relationship Id="rId42" Type="http://schemas.openxmlformats.org/officeDocument/2006/relationships/chart" Target="../charts/chart69.xml"/><Relationship Id="rId47" Type="http://schemas.openxmlformats.org/officeDocument/2006/relationships/chart" Target="../charts/chart74.xml"/><Relationship Id="rId63" Type="http://schemas.openxmlformats.org/officeDocument/2006/relationships/chart" Target="../charts/chart90.xml"/><Relationship Id="rId68" Type="http://schemas.openxmlformats.org/officeDocument/2006/relationships/chart" Target="../charts/chart95.xml"/><Relationship Id="rId84" Type="http://schemas.openxmlformats.org/officeDocument/2006/relationships/chart" Target="../charts/chart111.xml"/><Relationship Id="rId16" Type="http://schemas.openxmlformats.org/officeDocument/2006/relationships/chart" Target="../charts/chart43.xml"/><Relationship Id="rId11" Type="http://schemas.openxmlformats.org/officeDocument/2006/relationships/chart" Target="../charts/chart38.xml"/><Relationship Id="rId32" Type="http://schemas.openxmlformats.org/officeDocument/2006/relationships/chart" Target="../charts/chart59.xml"/><Relationship Id="rId37" Type="http://schemas.openxmlformats.org/officeDocument/2006/relationships/chart" Target="../charts/chart64.xml"/><Relationship Id="rId53" Type="http://schemas.openxmlformats.org/officeDocument/2006/relationships/chart" Target="../charts/chart80.xml"/><Relationship Id="rId58" Type="http://schemas.openxmlformats.org/officeDocument/2006/relationships/chart" Target="../charts/chart85.xml"/><Relationship Id="rId74" Type="http://schemas.openxmlformats.org/officeDocument/2006/relationships/chart" Target="../charts/chart101.xml"/><Relationship Id="rId79" Type="http://schemas.openxmlformats.org/officeDocument/2006/relationships/chart" Target="../charts/chart106.xml"/><Relationship Id="rId5" Type="http://schemas.openxmlformats.org/officeDocument/2006/relationships/chart" Target="../charts/chart32.xml"/><Relationship Id="rId61" Type="http://schemas.openxmlformats.org/officeDocument/2006/relationships/chart" Target="../charts/chart88.xml"/><Relationship Id="rId82" Type="http://schemas.openxmlformats.org/officeDocument/2006/relationships/chart" Target="../charts/chart109.xml"/><Relationship Id="rId19" Type="http://schemas.openxmlformats.org/officeDocument/2006/relationships/chart" Target="../charts/chart46.xml"/><Relationship Id="rId14" Type="http://schemas.openxmlformats.org/officeDocument/2006/relationships/chart" Target="../charts/chart41.xml"/><Relationship Id="rId22" Type="http://schemas.openxmlformats.org/officeDocument/2006/relationships/chart" Target="../charts/chart49.xml"/><Relationship Id="rId27" Type="http://schemas.openxmlformats.org/officeDocument/2006/relationships/chart" Target="../charts/chart54.xml"/><Relationship Id="rId30" Type="http://schemas.openxmlformats.org/officeDocument/2006/relationships/chart" Target="../charts/chart57.xml"/><Relationship Id="rId35" Type="http://schemas.openxmlformats.org/officeDocument/2006/relationships/chart" Target="../charts/chart62.xml"/><Relationship Id="rId43" Type="http://schemas.openxmlformats.org/officeDocument/2006/relationships/chart" Target="../charts/chart70.xml"/><Relationship Id="rId48" Type="http://schemas.openxmlformats.org/officeDocument/2006/relationships/chart" Target="../charts/chart75.xml"/><Relationship Id="rId56" Type="http://schemas.openxmlformats.org/officeDocument/2006/relationships/chart" Target="../charts/chart83.xml"/><Relationship Id="rId64" Type="http://schemas.openxmlformats.org/officeDocument/2006/relationships/chart" Target="../charts/chart91.xml"/><Relationship Id="rId69" Type="http://schemas.openxmlformats.org/officeDocument/2006/relationships/chart" Target="../charts/chart96.xml"/><Relationship Id="rId77" Type="http://schemas.openxmlformats.org/officeDocument/2006/relationships/chart" Target="../charts/chart104.xml"/><Relationship Id="rId8" Type="http://schemas.openxmlformats.org/officeDocument/2006/relationships/chart" Target="../charts/chart35.xml"/><Relationship Id="rId51" Type="http://schemas.openxmlformats.org/officeDocument/2006/relationships/chart" Target="../charts/chart78.xml"/><Relationship Id="rId72" Type="http://schemas.openxmlformats.org/officeDocument/2006/relationships/chart" Target="../charts/chart99.xml"/><Relationship Id="rId80" Type="http://schemas.openxmlformats.org/officeDocument/2006/relationships/chart" Target="../charts/chart107.xml"/><Relationship Id="rId3" Type="http://schemas.openxmlformats.org/officeDocument/2006/relationships/chart" Target="../charts/chart30.xml"/><Relationship Id="rId12" Type="http://schemas.openxmlformats.org/officeDocument/2006/relationships/chart" Target="../charts/chart39.xml"/><Relationship Id="rId17" Type="http://schemas.openxmlformats.org/officeDocument/2006/relationships/chart" Target="../charts/chart44.xml"/><Relationship Id="rId25" Type="http://schemas.openxmlformats.org/officeDocument/2006/relationships/chart" Target="../charts/chart52.xml"/><Relationship Id="rId33" Type="http://schemas.openxmlformats.org/officeDocument/2006/relationships/chart" Target="../charts/chart60.xml"/><Relationship Id="rId38" Type="http://schemas.openxmlformats.org/officeDocument/2006/relationships/chart" Target="../charts/chart65.xml"/><Relationship Id="rId46" Type="http://schemas.openxmlformats.org/officeDocument/2006/relationships/chart" Target="../charts/chart73.xml"/><Relationship Id="rId59" Type="http://schemas.openxmlformats.org/officeDocument/2006/relationships/chart" Target="../charts/chart86.xml"/><Relationship Id="rId67" Type="http://schemas.openxmlformats.org/officeDocument/2006/relationships/chart" Target="../charts/chart94.xml"/><Relationship Id="rId20" Type="http://schemas.openxmlformats.org/officeDocument/2006/relationships/chart" Target="../charts/chart47.xml"/><Relationship Id="rId41" Type="http://schemas.openxmlformats.org/officeDocument/2006/relationships/chart" Target="../charts/chart68.xml"/><Relationship Id="rId54" Type="http://schemas.openxmlformats.org/officeDocument/2006/relationships/chart" Target="../charts/chart81.xml"/><Relationship Id="rId62" Type="http://schemas.openxmlformats.org/officeDocument/2006/relationships/chart" Target="../charts/chart89.xml"/><Relationship Id="rId70" Type="http://schemas.openxmlformats.org/officeDocument/2006/relationships/chart" Target="../charts/chart97.xml"/><Relationship Id="rId75" Type="http://schemas.openxmlformats.org/officeDocument/2006/relationships/chart" Target="../charts/chart102.xml"/><Relationship Id="rId83" Type="http://schemas.openxmlformats.org/officeDocument/2006/relationships/chart" Target="../charts/chart110.xml"/><Relationship Id="rId1" Type="http://schemas.openxmlformats.org/officeDocument/2006/relationships/chart" Target="../charts/chart28.xml"/><Relationship Id="rId6" Type="http://schemas.openxmlformats.org/officeDocument/2006/relationships/chart" Target="../charts/chart33.xml"/><Relationship Id="rId15" Type="http://schemas.openxmlformats.org/officeDocument/2006/relationships/chart" Target="../charts/chart42.xml"/><Relationship Id="rId23" Type="http://schemas.openxmlformats.org/officeDocument/2006/relationships/chart" Target="../charts/chart50.xml"/><Relationship Id="rId28" Type="http://schemas.openxmlformats.org/officeDocument/2006/relationships/chart" Target="../charts/chart55.xml"/><Relationship Id="rId36" Type="http://schemas.openxmlformats.org/officeDocument/2006/relationships/chart" Target="../charts/chart63.xml"/><Relationship Id="rId49" Type="http://schemas.openxmlformats.org/officeDocument/2006/relationships/chart" Target="../charts/chart76.xml"/><Relationship Id="rId57" Type="http://schemas.openxmlformats.org/officeDocument/2006/relationships/chart" Target="../charts/chart84.xml"/><Relationship Id="rId10" Type="http://schemas.openxmlformats.org/officeDocument/2006/relationships/chart" Target="../charts/chart37.xml"/><Relationship Id="rId31" Type="http://schemas.openxmlformats.org/officeDocument/2006/relationships/chart" Target="../charts/chart58.xml"/><Relationship Id="rId44" Type="http://schemas.openxmlformats.org/officeDocument/2006/relationships/chart" Target="../charts/chart71.xml"/><Relationship Id="rId52" Type="http://schemas.openxmlformats.org/officeDocument/2006/relationships/chart" Target="../charts/chart79.xml"/><Relationship Id="rId60" Type="http://schemas.openxmlformats.org/officeDocument/2006/relationships/chart" Target="../charts/chart87.xml"/><Relationship Id="rId65" Type="http://schemas.openxmlformats.org/officeDocument/2006/relationships/chart" Target="../charts/chart92.xml"/><Relationship Id="rId73" Type="http://schemas.openxmlformats.org/officeDocument/2006/relationships/chart" Target="../charts/chart100.xml"/><Relationship Id="rId78" Type="http://schemas.openxmlformats.org/officeDocument/2006/relationships/chart" Target="../charts/chart105.xml"/><Relationship Id="rId81" Type="http://schemas.openxmlformats.org/officeDocument/2006/relationships/chart" Target="../charts/chart108.xml"/><Relationship Id="rId4" Type="http://schemas.openxmlformats.org/officeDocument/2006/relationships/chart" Target="../charts/chart31.xml"/><Relationship Id="rId9" Type="http://schemas.openxmlformats.org/officeDocument/2006/relationships/chart" Target="../charts/chart36.xml"/><Relationship Id="rId13" Type="http://schemas.openxmlformats.org/officeDocument/2006/relationships/chart" Target="../charts/chart40.xml"/><Relationship Id="rId18" Type="http://schemas.openxmlformats.org/officeDocument/2006/relationships/chart" Target="../charts/chart45.xml"/><Relationship Id="rId39" Type="http://schemas.openxmlformats.org/officeDocument/2006/relationships/chart" Target="../charts/chart66.xml"/><Relationship Id="rId34" Type="http://schemas.openxmlformats.org/officeDocument/2006/relationships/chart" Target="../charts/chart61.xml"/><Relationship Id="rId50" Type="http://schemas.openxmlformats.org/officeDocument/2006/relationships/chart" Target="../charts/chart77.xml"/><Relationship Id="rId55" Type="http://schemas.openxmlformats.org/officeDocument/2006/relationships/chart" Target="../charts/chart82.xml"/><Relationship Id="rId76" Type="http://schemas.openxmlformats.org/officeDocument/2006/relationships/chart" Target="../charts/chart103.xml"/><Relationship Id="rId7" Type="http://schemas.openxmlformats.org/officeDocument/2006/relationships/chart" Target="../charts/chart34.xml"/><Relationship Id="rId71" Type="http://schemas.openxmlformats.org/officeDocument/2006/relationships/chart" Target="../charts/chart98.xml"/><Relationship Id="rId2" Type="http://schemas.openxmlformats.org/officeDocument/2006/relationships/chart" Target="../charts/chart29.xml"/><Relationship Id="rId29" Type="http://schemas.openxmlformats.org/officeDocument/2006/relationships/chart" Target="../charts/chart56.xml"/><Relationship Id="rId24" Type="http://schemas.openxmlformats.org/officeDocument/2006/relationships/chart" Target="../charts/chart51.xml"/><Relationship Id="rId40" Type="http://schemas.openxmlformats.org/officeDocument/2006/relationships/chart" Target="../charts/chart67.xml"/><Relationship Id="rId45" Type="http://schemas.openxmlformats.org/officeDocument/2006/relationships/chart" Target="../charts/chart72.xml"/><Relationship Id="rId66" Type="http://schemas.openxmlformats.org/officeDocument/2006/relationships/chart" Target="../charts/chart9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23.xml"/><Relationship Id="rId3" Type="http://schemas.openxmlformats.org/officeDocument/2006/relationships/chart" Target="../charts/chart118.xml"/><Relationship Id="rId7" Type="http://schemas.openxmlformats.org/officeDocument/2006/relationships/chart" Target="../charts/chart122.xml"/><Relationship Id="rId12" Type="http://schemas.openxmlformats.org/officeDocument/2006/relationships/chart" Target="../charts/chart127.xml"/><Relationship Id="rId2" Type="http://schemas.openxmlformats.org/officeDocument/2006/relationships/chart" Target="../charts/chart117.xml"/><Relationship Id="rId1" Type="http://schemas.openxmlformats.org/officeDocument/2006/relationships/chart" Target="../charts/chart116.xml"/><Relationship Id="rId6" Type="http://schemas.openxmlformats.org/officeDocument/2006/relationships/chart" Target="../charts/chart121.xml"/><Relationship Id="rId11" Type="http://schemas.openxmlformats.org/officeDocument/2006/relationships/chart" Target="../charts/chart126.xml"/><Relationship Id="rId5" Type="http://schemas.openxmlformats.org/officeDocument/2006/relationships/chart" Target="../charts/chart120.xml"/><Relationship Id="rId10" Type="http://schemas.openxmlformats.org/officeDocument/2006/relationships/chart" Target="../charts/chart125.xml"/><Relationship Id="rId4" Type="http://schemas.openxmlformats.org/officeDocument/2006/relationships/chart" Target="../charts/chart119.xml"/><Relationship Id="rId9" Type="http://schemas.openxmlformats.org/officeDocument/2006/relationships/chart" Target="../charts/chart124.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35.xml"/><Relationship Id="rId3" Type="http://schemas.openxmlformats.org/officeDocument/2006/relationships/chart" Target="../charts/chart130.xml"/><Relationship Id="rId7" Type="http://schemas.openxmlformats.org/officeDocument/2006/relationships/chart" Target="../charts/chart134.xml"/><Relationship Id="rId2" Type="http://schemas.openxmlformats.org/officeDocument/2006/relationships/chart" Target="../charts/chart129.xml"/><Relationship Id="rId1" Type="http://schemas.openxmlformats.org/officeDocument/2006/relationships/chart" Target="../charts/chart128.xml"/><Relationship Id="rId6" Type="http://schemas.openxmlformats.org/officeDocument/2006/relationships/chart" Target="../charts/chart133.xml"/><Relationship Id="rId5" Type="http://schemas.openxmlformats.org/officeDocument/2006/relationships/chart" Target="../charts/chart132.xml"/><Relationship Id="rId4" Type="http://schemas.openxmlformats.org/officeDocument/2006/relationships/chart" Target="../charts/chart13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8.xml"/><Relationship Id="rId2" Type="http://schemas.openxmlformats.org/officeDocument/2006/relationships/chart" Target="../charts/chart137.xml"/><Relationship Id="rId1" Type="http://schemas.openxmlformats.org/officeDocument/2006/relationships/chart" Target="../charts/chart136.xml"/></Relationships>
</file>

<file path=xl/drawings/drawing1.xml><?xml version="1.0" encoding="utf-8"?>
<xdr:wsDr xmlns:xdr="http://schemas.openxmlformats.org/drawingml/2006/spreadsheetDrawing" xmlns:a="http://schemas.openxmlformats.org/drawingml/2006/main">
  <xdr:twoCellAnchor>
    <xdr:from>
      <xdr:col>0</xdr:col>
      <xdr:colOff>209550</xdr:colOff>
      <xdr:row>2</xdr:row>
      <xdr:rowOff>95250</xdr:rowOff>
    </xdr:from>
    <xdr:to>
      <xdr:col>14</xdr:col>
      <xdr:colOff>222075</xdr:colOff>
      <xdr:row>24</xdr:row>
      <xdr:rowOff>73800</xdr:rowOff>
    </xdr:to>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314325</xdr:colOff>
      <xdr:row>2</xdr:row>
      <xdr:rowOff>104775</xdr:rowOff>
    </xdr:from>
    <xdr:to>
      <xdr:col>29</xdr:col>
      <xdr:colOff>650700</xdr:colOff>
      <xdr:row>24</xdr:row>
      <xdr:rowOff>83325</xdr:rowOff>
    </xdr:to>
    <xdr:graphicFrame macro="">
      <xdr:nvGraphicFramePr>
        <xdr:cNvPr id="4"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25</xdr:row>
      <xdr:rowOff>19050</xdr:rowOff>
    </xdr:from>
    <xdr:to>
      <xdr:col>14</xdr:col>
      <xdr:colOff>222075</xdr:colOff>
      <xdr:row>46</xdr:row>
      <xdr:rowOff>178575</xdr:rowOff>
    </xdr:to>
    <xdr:graphicFrame macro="">
      <xdr:nvGraphicFramePr>
        <xdr:cNvPr id="3" name="Chart 3">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314325</xdr:colOff>
      <xdr:row>25</xdr:row>
      <xdr:rowOff>9525</xdr:rowOff>
    </xdr:from>
    <xdr:to>
      <xdr:col>29</xdr:col>
      <xdr:colOff>650700</xdr:colOff>
      <xdr:row>46</xdr:row>
      <xdr:rowOff>169050</xdr:rowOff>
    </xdr:to>
    <xdr:graphicFrame macro="">
      <xdr:nvGraphicFramePr>
        <xdr:cNvPr id="7" name="Chart 3">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24</xdr:row>
      <xdr:rowOff>19050</xdr:rowOff>
    </xdr:from>
    <xdr:to>
      <xdr:col>9</xdr:col>
      <xdr:colOff>469725</xdr:colOff>
      <xdr:row>45</xdr:row>
      <xdr:rowOff>178575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581025</xdr:colOff>
      <xdr:row>24</xdr:row>
      <xdr:rowOff>9525</xdr:rowOff>
    </xdr:from>
    <xdr:to>
      <xdr:col>19</xdr:col>
      <xdr:colOff>203025</xdr:colOff>
      <xdr:row>45</xdr:row>
      <xdr:rowOff>169050</xdr:rowOff>
    </xdr:to>
    <xdr:graphicFrame macro="">
      <xdr:nvGraphicFramePr>
        <xdr:cNvPr id="3" name="Chart 4">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46</xdr:row>
      <xdr:rowOff>104775</xdr:rowOff>
    </xdr:from>
    <xdr:to>
      <xdr:col>9</xdr:col>
      <xdr:colOff>469725</xdr:colOff>
      <xdr:row>68</xdr:row>
      <xdr:rowOff>83325</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581025</xdr:colOff>
      <xdr:row>46</xdr:row>
      <xdr:rowOff>95250</xdr:rowOff>
    </xdr:from>
    <xdr:to>
      <xdr:col>19</xdr:col>
      <xdr:colOff>203025</xdr:colOff>
      <xdr:row>68</xdr:row>
      <xdr:rowOff>73800</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69</xdr:row>
      <xdr:rowOff>19050</xdr:rowOff>
    </xdr:from>
    <xdr:to>
      <xdr:col>9</xdr:col>
      <xdr:colOff>460200</xdr:colOff>
      <xdr:row>90</xdr:row>
      <xdr:rowOff>178575</xdr:rowOff>
    </xdr:to>
    <xdr:graphicFrame macro="">
      <xdr:nvGraphicFramePr>
        <xdr:cNvPr id="6" name="Chart 8">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581025</xdr:colOff>
      <xdr:row>69</xdr:row>
      <xdr:rowOff>19050</xdr:rowOff>
    </xdr:from>
    <xdr:to>
      <xdr:col>19</xdr:col>
      <xdr:colOff>203025</xdr:colOff>
      <xdr:row>90</xdr:row>
      <xdr:rowOff>178575</xdr:rowOff>
    </xdr:to>
    <xdr:graphicFrame macro="">
      <xdr:nvGraphicFramePr>
        <xdr:cNvPr id="7" name="Chart 8">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590550</xdr:colOff>
      <xdr:row>1</xdr:row>
      <xdr:rowOff>171450</xdr:rowOff>
    </xdr:from>
    <xdr:to>
      <xdr:col>19</xdr:col>
      <xdr:colOff>212550</xdr:colOff>
      <xdr:row>23</xdr:row>
      <xdr:rowOff>78000</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xdr:row>
      <xdr:rowOff>157163</xdr:rowOff>
    </xdr:from>
    <xdr:to>
      <xdr:col>9</xdr:col>
      <xdr:colOff>479250</xdr:colOff>
      <xdr:row>23</xdr:row>
      <xdr:rowOff>63713</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217714</xdr:colOff>
      <xdr:row>77</xdr:row>
      <xdr:rowOff>107043</xdr:rowOff>
    </xdr:from>
    <xdr:to>
      <xdr:col>16</xdr:col>
      <xdr:colOff>381000</xdr:colOff>
      <xdr:row>100</xdr:row>
      <xdr:rowOff>117929</xdr:rowOff>
    </xdr:to>
    <xdr:graphicFrame macro="">
      <xdr:nvGraphicFramePr>
        <xdr:cNvPr id="2" name="Chart 1">
          <a:extLst>
            <a:ext uri="{FF2B5EF4-FFF2-40B4-BE49-F238E27FC236}">
              <a16:creationId xmlns:a16="http://schemas.microsoft.com/office/drawing/2014/main" id="{19BFB4CA-E7DE-49BD-9FC6-D5BA0730C6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215900</xdr:colOff>
      <xdr:row>25</xdr:row>
      <xdr:rowOff>-1</xdr:rowOff>
    </xdr:from>
    <xdr:to>
      <xdr:col>9</xdr:col>
      <xdr:colOff>523700</xdr:colOff>
      <xdr:row>46</xdr:row>
      <xdr:rowOff>139700</xdr:rowOff>
    </xdr:to>
    <xdr:graphicFrame macro="">
      <xdr:nvGraphicFramePr>
        <xdr:cNvPr id="2" name="Chart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603250</xdr:colOff>
      <xdr:row>24</xdr:row>
      <xdr:rowOff>174625</xdr:rowOff>
    </xdr:from>
    <xdr:to>
      <xdr:col>19</xdr:col>
      <xdr:colOff>225250</xdr:colOff>
      <xdr:row>46</xdr:row>
      <xdr:rowOff>153175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47</xdr:row>
      <xdr:rowOff>79374</xdr:rowOff>
    </xdr:from>
    <xdr:to>
      <xdr:col>9</xdr:col>
      <xdr:colOff>526875</xdr:colOff>
      <xdr:row>70</xdr:row>
      <xdr:rowOff>165099</xdr:rowOff>
    </xdr:to>
    <xdr:graphicFrame macro="">
      <xdr:nvGraphicFramePr>
        <xdr:cNvPr id="4" name="Chart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593725</xdr:colOff>
      <xdr:row>47</xdr:row>
      <xdr:rowOff>79374</xdr:rowOff>
    </xdr:from>
    <xdr:to>
      <xdr:col>19</xdr:col>
      <xdr:colOff>215725</xdr:colOff>
      <xdr:row>70</xdr:row>
      <xdr:rowOff>165099</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71</xdr:row>
      <xdr:rowOff>92074</xdr:rowOff>
    </xdr:from>
    <xdr:to>
      <xdr:col>9</xdr:col>
      <xdr:colOff>517350</xdr:colOff>
      <xdr:row>95</xdr:row>
      <xdr:rowOff>12699</xdr:rowOff>
    </xdr:to>
    <xdr:graphicFrame macro="">
      <xdr:nvGraphicFramePr>
        <xdr:cNvPr id="6" name="Chart 2">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584200</xdr:colOff>
      <xdr:row>71</xdr:row>
      <xdr:rowOff>104774</xdr:rowOff>
    </xdr:from>
    <xdr:to>
      <xdr:col>19</xdr:col>
      <xdr:colOff>206200</xdr:colOff>
      <xdr:row>95</xdr:row>
      <xdr:rowOff>12699</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200025</xdr:colOff>
      <xdr:row>95</xdr:row>
      <xdr:rowOff>92075</xdr:rowOff>
    </xdr:from>
    <xdr:to>
      <xdr:col>9</xdr:col>
      <xdr:colOff>507825</xdr:colOff>
      <xdr:row>117</xdr:row>
      <xdr:rowOff>70625</xdr:rowOff>
    </xdr:to>
    <xdr:graphicFrame macro="">
      <xdr:nvGraphicFramePr>
        <xdr:cNvPr id="8" name="Chart 2">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600075</xdr:colOff>
      <xdr:row>95</xdr:row>
      <xdr:rowOff>104775</xdr:rowOff>
    </xdr:from>
    <xdr:to>
      <xdr:col>19</xdr:col>
      <xdr:colOff>222075</xdr:colOff>
      <xdr:row>117</xdr:row>
      <xdr:rowOff>83325</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117</xdr:row>
      <xdr:rowOff>149224</xdr:rowOff>
    </xdr:from>
    <xdr:to>
      <xdr:col>9</xdr:col>
      <xdr:colOff>498300</xdr:colOff>
      <xdr:row>140</xdr:row>
      <xdr:rowOff>114299</xdr:rowOff>
    </xdr:to>
    <xdr:graphicFrame macro="">
      <xdr:nvGraphicFramePr>
        <xdr:cNvPr id="10" name="Chart 2">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552450</xdr:colOff>
      <xdr:row>117</xdr:row>
      <xdr:rowOff>149224</xdr:rowOff>
    </xdr:from>
    <xdr:to>
      <xdr:col>19</xdr:col>
      <xdr:colOff>174450</xdr:colOff>
      <xdr:row>140</xdr:row>
      <xdr:rowOff>127000</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177800</xdr:colOff>
      <xdr:row>141</xdr:row>
      <xdr:rowOff>25400</xdr:rowOff>
    </xdr:from>
    <xdr:to>
      <xdr:col>9</xdr:col>
      <xdr:colOff>485600</xdr:colOff>
      <xdr:row>163</xdr:row>
      <xdr:rowOff>3950</xdr:rowOff>
    </xdr:to>
    <xdr:graphicFrame macro="">
      <xdr:nvGraphicFramePr>
        <xdr:cNvPr id="12" name="Chart 2">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539750</xdr:colOff>
      <xdr:row>141</xdr:row>
      <xdr:rowOff>25400</xdr:rowOff>
    </xdr:from>
    <xdr:to>
      <xdr:col>19</xdr:col>
      <xdr:colOff>161750</xdr:colOff>
      <xdr:row>163</xdr:row>
      <xdr:rowOff>3950</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190500</xdr:colOff>
      <xdr:row>163</xdr:row>
      <xdr:rowOff>88900</xdr:rowOff>
    </xdr:from>
    <xdr:to>
      <xdr:col>9</xdr:col>
      <xdr:colOff>498300</xdr:colOff>
      <xdr:row>186</xdr:row>
      <xdr:rowOff>127000</xdr:rowOff>
    </xdr:to>
    <xdr:graphicFrame macro="">
      <xdr:nvGraphicFramePr>
        <xdr:cNvPr id="14" name="Chart 2">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568325</xdr:colOff>
      <xdr:row>163</xdr:row>
      <xdr:rowOff>88900</xdr:rowOff>
    </xdr:from>
    <xdr:to>
      <xdr:col>19</xdr:col>
      <xdr:colOff>190325</xdr:colOff>
      <xdr:row>186</xdr:row>
      <xdr:rowOff>101600</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158750</xdr:colOff>
      <xdr:row>187</xdr:row>
      <xdr:rowOff>38100</xdr:rowOff>
    </xdr:from>
    <xdr:to>
      <xdr:col>9</xdr:col>
      <xdr:colOff>466550</xdr:colOff>
      <xdr:row>210</xdr:row>
      <xdr:rowOff>50800</xdr:rowOff>
    </xdr:to>
    <xdr:graphicFrame macro="">
      <xdr:nvGraphicFramePr>
        <xdr:cNvPr id="16" name="Chart 2">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546100</xdr:colOff>
      <xdr:row>187</xdr:row>
      <xdr:rowOff>38100</xdr:rowOff>
    </xdr:from>
    <xdr:to>
      <xdr:col>19</xdr:col>
      <xdr:colOff>168100</xdr:colOff>
      <xdr:row>210</xdr:row>
      <xdr:rowOff>50800</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152400</xdr:colOff>
      <xdr:row>210</xdr:row>
      <xdr:rowOff>149224</xdr:rowOff>
    </xdr:from>
    <xdr:to>
      <xdr:col>9</xdr:col>
      <xdr:colOff>460200</xdr:colOff>
      <xdr:row>234</xdr:row>
      <xdr:rowOff>101599</xdr:rowOff>
    </xdr:to>
    <xdr:graphicFrame macro="">
      <xdr:nvGraphicFramePr>
        <xdr:cNvPr id="18" name="Chart 2">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568325</xdr:colOff>
      <xdr:row>210</xdr:row>
      <xdr:rowOff>136524</xdr:rowOff>
    </xdr:from>
    <xdr:to>
      <xdr:col>19</xdr:col>
      <xdr:colOff>190325</xdr:colOff>
      <xdr:row>234</xdr:row>
      <xdr:rowOff>101599</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155575</xdr:colOff>
      <xdr:row>235</xdr:row>
      <xdr:rowOff>28574</xdr:rowOff>
    </xdr:from>
    <xdr:to>
      <xdr:col>9</xdr:col>
      <xdr:colOff>463375</xdr:colOff>
      <xdr:row>259</xdr:row>
      <xdr:rowOff>50799</xdr:rowOff>
    </xdr:to>
    <xdr:graphicFrame macro="">
      <xdr:nvGraphicFramePr>
        <xdr:cNvPr id="20" name="Chart 2">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542925</xdr:colOff>
      <xdr:row>235</xdr:row>
      <xdr:rowOff>15874</xdr:rowOff>
    </xdr:from>
    <xdr:to>
      <xdr:col>19</xdr:col>
      <xdr:colOff>164925</xdr:colOff>
      <xdr:row>259</xdr:row>
      <xdr:rowOff>63499</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203200</xdr:colOff>
      <xdr:row>0</xdr:row>
      <xdr:rowOff>327024</xdr:rowOff>
    </xdr:from>
    <xdr:to>
      <xdr:col>9</xdr:col>
      <xdr:colOff>511000</xdr:colOff>
      <xdr:row>24</xdr:row>
      <xdr:rowOff>76199</xdr:rowOff>
    </xdr:to>
    <xdr:graphicFrame macro="">
      <xdr:nvGraphicFramePr>
        <xdr:cNvPr id="22" name="Chart 2">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603250</xdr:colOff>
      <xdr:row>0</xdr:row>
      <xdr:rowOff>327024</xdr:rowOff>
    </xdr:from>
    <xdr:to>
      <xdr:col>19</xdr:col>
      <xdr:colOff>225250</xdr:colOff>
      <xdr:row>24</xdr:row>
      <xdr:rowOff>76199</xdr:rowOff>
    </xdr:to>
    <xdr:graphicFrame macro="">
      <xdr:nvGraphicFramePr>
        <xdr:cNvPr id="23" name="Chart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28</xdr:row>
      <xdr:rowOff>166687</xdr:rowOff>
    </xdr:from>
    <xdr:to>
      <xdr:col>6</xdr:col>
      <xdr:colOff>294825</xdr:colOff>
      <xdr:row>45</xdr:row>
      <xdr:rowOff>157162</xdr:rowOff>
    </xdr:to>
    <xdr:graphicFrame macro="">
      <xdr:nvGraphicFramePr>
        <xdr:cNvPr id="2" name="Chart 1">
          <a:extLst>
            <a:ext uri="{FF2B5EF4-FFF2-40B4-BE49-F238E27FC236}">
              <a16:creationId xmlns:a16="http://schemas.microsoft.com/office/drawing/2014/main" id="{036250A4-11D9-4C1F-81C7-C87EE143F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400050</xdr:colOff>
      <xdr:row>29</xdr:row>
      <xdr:rowOff>0</xdr:rowOff>
    </xdr:from>
    <xdr:to>
      <xdr:col>12</xdr:col>
      <xdr:colOff>513900</xdr:colOff>
      <xdr:row>45</xdr:row>
      <xdr:rowOff>152400</xdr:rowOff>
    </xdr:to>
    <xdr:graphicFrame macro="">
      <xdr:nvGraphicFramePr>
        <xdr:cNvPr id="3" name="Chart 2">
          <a:extLst>
            <a:ext uri="{FF2B5EF4-FFF2-40B4-BE49-F238E27FC236}">
              <a16:creationId xmlns:a16="http://schemas.microsoft.com/office/drawing/2014/main" id="{21F8F90C-466C-47CE-89A9-F82531A8B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29</xdr:row>
      <xdr:rowOff>0</xdr:rowOff>
    </xdr:from>
    <xdr:to>
      <xdr:col>19</xdr:col>
      <xdr:colOff>113850</xdr:colOff>
      <xdr:row>45</xdr:row>
      <xdr:rowOff>152400</xdr:rowOff>
    </xdr:to>
    <xdr:graphicFrame macro="">
      <xdr:nvGraphicFramePr>
        <xdr:cNvPr id="4" name="Chart 3">
          <a:extLst>
            <a:ext uri="{FF2B5EF4-FFF2-40B4-BE49-F238E27FC236}">
              <a16:creationId xmlns:a16="http://schemas.microsoft.com/office/drawing/2014/main" id="{302AC2A3-C6D4-43DF-B937-EAD3DED82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190500</xdr:colOff>
      <xdr:row>29</xdr:row>
      <xdr:rowOff>9525</xdr:rowOff>
    </xdr:from>
    <xdr:to>
      <xdr:col>25</xdr:col>
      <xdr:colOff>304350</xdr:colOff>
      <xdr:row>46</xdr:row>
      <xdr:rowOff>0</xdr:rowOff>
    </xdr:to>
    <xdr:graphicFrame macro="">
      <xdr:nvGraphicFramePr>
        <xdr:cNvPr id="5" name="Chart 4">
          <a:extLst>
            <a:ext uri="{FF2B5EF4-FFF2-40B4-BE49-F238E27FC236}">
              <a16:creationId xmlns:a16="http://schemas.microsoft.com/office/drawing/2014/main" id="{A474C483-C217-48AB-8747-50C0565EF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381000</xdr:colOff>
      <xdr:row>29</xdr:row>
      <xdr:rowOff>9525</xdr:rowOff>
    </xdr:from>
    <xdr:to>
      <xdr:col>31</xdr:col>
      <xdr:colOff>494850</xdr:colOff>
      <xdr:row>46</xdr:row>
      <xdr:rowOff>0</xdr:rowOff>
    </xdr:to>
    <xdr:graphicFrame macro="">
      <xdr:nvGraphicFramePr>
        <xdr:cNvPr id="6" name="Chart 5">
          <a:extLst>
            <a:ext uri="{FF2B5EF4-FFF2-40B4-BE49-F238E27FC236}">
              <a16:creationId xmlns:a16="http://schemas.microsoft.com/office/drawing/2014/main" id="{6FF6738E-1A92-4854-BB45-6057B33B1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29</xdr:row>
      <xdr:rowOff>28575</xdr:rowOff>
    </xdr:from>
    <xdr:to>
      <xdr:col>38</xdr:col>
      <xdr:colOff>56700</xdr:colOff>
      <xdr:row>46</xdr:row>
      <xdr:rowOff>19050</xdr:rowOff>
    </xdr:to>
    <xdr:graphicFrame macro="">
      <xdr:nvGraphicFramePr>
        <xdr:cNvPr id="7" name="Chart 6">
          <a:extLst>
            <a:ext uri="{FF2B5EF4-FFF2-40B4-BE49-F238E27FC236}">
              <a16:creationId xmlns:a16="http://schemas.microsoft.com/office/drawing/2014/main" id="{3DA8962B-CB88-4911-92DE-DFF9854D8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38</xdr:col>
      <xdr:colOff>152400</xdr:colOff>
      <xdr:row>29</xdr:row>
      <xdr:rowOff>38100</xdr:rowOff>
    </xdr:from>
    <xdr:to>
      <xdr:col>44</xdr:col>
      <xdr:colOff>94800</xdr:colOff>
      <xdr:row>46</xdr:row>
      <xdr:rowOff>28575</xdr:rowOff>
    </xdr:to>
    <xdr:graphicFrame macro="">
      <xdr:nvGraphicFramePr>
        <xdr:cNvPr id="8" name="Chart 7">
          <a:extLst>
            <a:ext uri="{FF2B5EF4-FFF2-40B4-BE49-F238E27FC236}">
              <a16:creationId xmlns:a16="http://schemas.microsoft.com/office/drawing/2014/main" id="{926D86F8-04F2-4E9E-8B0F-F1C087B59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70</xdr:row>
      <xdr:rowOff>176212</xdr:rowOff>
    </xdr:from>
    <xdr:to>
      <xdr:col>6</xdr:col>
      <xdr:colOff>304350</xdr:colOff>
      <xdr:row>87</xdr:row>
      <xdr:rowOff>166687</xdr:rowOff>
    </xdr:to>
    <xdr:graphicFrame macro="">
      <xdr:nvGraphicFramePr>
        <xdr:cNvPr id="9" name="Chart 8">
          <a:extLst>
            <a:ext uri="{FF2B5EF4-FFF2-40B4-BE49-F238E27FC236}">
              <a16:creationId xmlns:a16="http://schemas.microsoft.com/office/drawing/2014/main" id="{F090CE35-B12A-49D8-A43F-2827A8D98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419100</xdr:colOff>
      <xdr:row>71</xdr:row>
      <xdr:rowOff>0</xdr:rowOff>
    </xdr:from>
    <xdr:to>
      <xdr:col>12</xdr:col>
      <xdr:colOff>532950</xdr:colOff>
      <xdr:row>87</xdr:row>
      <xdr:rowOff>152400</xdr:rowOff>
    </xdr:to>
    <xdr:graphicFrame macro="">
      <xdr:nvGraphicFramePr>
        <xdr:cNvPr id="10" name="Chart 9">
          <a:extLst>
            <a:ext uri="{FF2B5EF4-FFF2-40B4-BE49-F238E27FC236}">
              <a16:creationId xmlns:a16="http://schemas.microsoft.com/office/drawing/2014/main" id="{7DE82006-A042-42AF-9B95-07786F861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71</xdr:row>
      <xdr:rowOff>0</xdr:rowOff>
    </xdr:from>
    <xdr:to>
      <xdr:col>19</xdr:col>
      <xdr:colOff>113850</xdr:colOff>
      <xdr:row>87</xdr:row>
      <xdr:rowOff>152400</xdr:rowOff>
    </xdr:to>
    <xdr:graphicFrame macro="">
      <xdr:nvGraphicFramePr>
        <xdr:cNvPr id="11" name="Chart 10">
          <a:extLst>
            <a:ext uri="{FF2B5EF4-FFF2-40B4-BE49-F238E27FC236}">
              <a16:creationId xmlns:a16="http://schemas.microsoft.com/office/drawing/2014/main" id="{E100502D-235E-4C48-B6EB-9880D8293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161925</xdr:colOff>
      <xdr:row>71</xdr:row>
      <xdr:rowOff>9525</xdr:rowOff>
    </xdr:from>
    <xdr:to>
      <xdr:col>25</xdr:col>
      <xdr:colOff>275775</xdr:colOff>
      <xdr:row>88</xdr:row>
      <xdr:rowOff>0</xdr:rowOff>
    </xdr:to>
    <xdr:graphicFrame macro="">
      <xdr:nvGraphicFramePr>
        <xdr:cNvPr id="12" name="Chart 11">
          <a:extLst>
            <a:ext uri="{FF2B5EF4-FFF2-40B4-BE49-F238E27FC236}">
              <a16:creationId xmlns:a16="http://schemas.microsoft.com/office/drawing/2014/main" id="{356D62DB-CDAC-49D5-8DE0-8560713F7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361950</xdr:colOff>
      <xdr:row>71</xdr:row>
      <xdr:rowOff>0</xdr:rowOff>
    </xdr:from>
    <xdr:to>
      <xdr:col>31</xdr:col>
      <xdr:colOff>475800</xdr:colOff>
      <xdr:row>87</xdr:row>
      <xdr:rowOff>171450</xdr:rowOff>
    </xdr:to>
    <xdr:graphicFrame macro="">
      <xdr:nvGraphicFramePr>
        <xdr:cNvPr id="13" name="Chart 12">
          <a:extLst>
            <a:ext uri="{FF2B5EF4-FFF2-40B4-BE49-F238E27FC236}">
              <a16:creationId xmlns:a16="http://schemas.microsoft.com/office/drawing/2014/main" id="{A65F9565-7659-4B75-804A-A08BD5C147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31</xdr:col>
      <xdr:colOff>571500</xdr:colOff>
      <xdr:row>71</xdr:row>
      <xdr:rowOff>9525</xdr:rowOff>
    </xdr:from>
    <xdr:to>
      <xdr:col>38</xdr:col>
      <xdr:colOff>47175</xdr:colOff>
      <xdr:row>88</xdr:row>
      <xdr:rowOff>0</xdr:rowOff>
    </xdr:to>
    <xdr:graphicFrame macro="">
      <xdr:nvGraphicFramePr>
        <xdr:cNvPr id="14" name="Chart 13">
          <a:extLst>
            <a:ext uri="{FF2B5EF4-FFF2-40B4-BE49-F238E27FC236}">
              <a16:creationId xmlns:a16="http://schemas.microsoft.com/office/drawing/2014/main" id="{246342FF-75B1-4067-B8ED-69FCB6CAB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38</xdr:col>
      <xdr:colOff>161925</xdr:colOff>
      <xdr:row>71</xdr:row>
      <xdr:rowOff>28575</xdr:rowOff>
    </xdr:from>
    <xdr:to>
      <xdr:col>44</xdr:col>
      <xdr:colOff>104325</xdr:colOff>
      <xdr:row>88</xdr:row>
      <xdr:rowOff>19050</xdr:rowOff>
    </xdr:to>
    <xdr:graphicFrame macro="">
      <xdr:nvGraphicFramePr>
        <xdr:cNvPr id="15" name="Chart 14">
          <a:extLst>
            <a:ext uri="{FF2B5EF4-FFF2-40B4-BE49-F238E27FC236}">
              <a16:creationId xmlns:a16="http://schemas.microsoft.com/office/drawing/2014/main" id="{8A4D9A23-3D0C-449F-A532-F4A235C39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66675</xdr:colOff>
      <xdr:row>113</xdr:row>
      <xdr:rowOff>4762</xdr:rowOff>
    </xdr:from>
    <xdr:to>
      <xdr:col>6</xdr:col>
      <xdr:colOff>304350</xdr:colOff>
      <xdr:row>129</xdr:row>
      <xdr:rowOff>176212</xdr:rowOff>
    </xdr:to>
    <xdr:graphicFrame macro="">
      <xdr:nvGraphicFramePr>
        <xdr:cNvPr id="16" name="Chart 15">
          <a:extLst>
            <a:ext uri="{FF2B5EF4-FFF2-40B4-BE49-F238E27FC236}">
              <a16:creationId xmlns:a16="http://schemas.microsoft.com/office/drawing/2014/main" id="{E8325BD0-6E3E-414A-95AE-21C98DC0A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400050</xdr:colOff>
      <xdr:row>113</xdr:row>
      <xdr:rowOff>0</xdr:rowOff>
    </xdr:from>
    <xdr:to>
      <xdr:col>12</xdr:col>
      <xdr:colOff>513900</xdr:colOff>
      <xdr:row>129</xdr:row>
      <xdr:rowOff>152400</xdr:rowOff>
    </xdr:to>
    <xdr:graphicFrame macro="">
      <xdr:nvGraphicFramePr>
        <xdr:cNvPr id="17" name="Chart 16">
          <a:extLst>
            <a:ext uri="{FF2B5EF4-FFF2-40B4-BE49-F238E27FC236}">
              <a16:creationId xmlns:a16="http://schemas.microsoft.com/office/drawing/2014/main" id="{1D04DE4C-75DD-4549-BC94-02BAE0EFE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113</xdr:row>
      <xdr:rowOff>0</xdr:rowOff>
    </xdr:from>
    <xdr:to>
      <xdr:col>19</xdr:col>
      <xdr:colOff>113850</xdr:colOff>
      <xdr:row>129</xdr:row>
      <xdr:rowOff>152400</xdr:rowOff>
    </xdr:to>
    <xdr:graphicFrame macro="">
      <xdr:nvGraphicFramePr>
        <xdr:cNvPr id="18" name="Chart 17">
          <a:extLst>
            <a:ext uri="{FF2B5EF4-FFF2-40B4-BE49-F238E27FC236}">
              <a16:creationId xmlns:a16="http://schemas.microsoft.com/office/drawing/2014/main" id="{4B3677E5-1A37-4326-9FA1-5B75137F8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190500</xdr:colOff>
      <xdr:row>113</xdr:row>
      <xdr:rowOff>9525</xdr:rowOff>
    </xdr:from>
    <xdr:to>
      <xdr:col>25</xdr:col>
      <xdr:colOff>304350</xdr:colOff>
      <xdr:row>130</xdr:row>
      <xdr:rowOff>0</xdr:rowOff>
    </xdr:to>
    <xdr:graphicFrame macro="">
      <xdr:nvGraphicFramePr>
        <xdr:cNvPr id="19" name="Chart 18">
          <a:extLst>
            <a:ext uri="{FF2B5EF4-FFF2-40B4-BE49-F238E27FC236}">
              <a16:creationId xmlns:a16="http://schemas.microsoft.com/office/drawing/2014/main" id="{2E290B35-14F3-4F12-83E5-096421BA5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25</xdr:col>
      <xdr:colOff>390525</xdr:colOff>
      <xdr:row>113</xdr:row>
      <xdr:rowOff>28575</xdr:rowOff>
    </xdr:from>
    <xdr:to>
      <xdr:col>31</xdr:col>
      <xdr:colOff>504375</xdr:colOff>
      <xdr:row>130</xdr:row>
      <xdr:rowOff>19050</xdr:rowOff>
    </xdr:to>
    <xdr:graphicFrame macro="">
      <xdr:nvGraphicFramePr>
        <xdr:cNvPr id="20" name="Chart 19">
          <a:extLst>
            <a:ext uri="{FF2B5EF4-FFF2-40B4-BE49-F238E27FC236}">
              <a16:creationId xmlns:a16="http://schemas.microsoft.com/office/drawing/2014/main" id="{82C04FC6-BACB-49EB-B01B-65997C281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32</xdr:col>
      <xdr:colOff>0</xdr:colOff>
      <xdr:row>113</xdr:row>
      <xdr:rowOff>28575</xdr:rowOff>
    </xdr:from>
    <xdr:to>
      <xdr:col>38</xdr:col>
      <xdr:colOff>56700</xdr:colOff>
      <xdr:row>130</xdr:row>
      <xdr:rowOff>19050</xdr:rowOff>
    </xdr:to>
    <xdr:graphicFrame macro="">
      <xdr:nvGraphicFramePr>
        <xdr:cNvPr id="21" name="Chart 20">
          <a:extLst>
            <a:ext uri="{FF2B5EF4-FFF2-40B4-BE49-F238E27FC236}">
              <a16:creationId xmlns:a16="http://schemas.microsoft.com/office/drawing/2014/main" id="{DB9A43D7-4C4B-479C-A09E-8123CF3BF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38</xdr:col>
      <xdr:colOff>152400</xdr:colOff>
      <xdr:row>113</xdr:row>
      <xdr:rowOff>38100</xdr:rowOff>
    </xdr:from>
    <xdr:to>
      <xdr:col>44</xdr:col>
      <xdr:colOff>94800</xdr:colOff>
      <xdr:row>130</xdr:row>
      <xdr:rowOff>28575</xdr:rowOff>
    </xdr:to>
    <xdr:graphicFrame macro="">
      <xdr:nvGraphicFramePr>
        <xdr:cNvPr id="22" name="Chart 21">
          <a:extLst>
            <a:ext uri="{FF2B5EF4-FFF2-40B4-BE49-F238E27FC236}">
              <a16:creationId xmlns:a16="http://schemas.microsoft.com/office/drawing/2014/main" id="{C238A1DD-8566-4A34-8F05-4F6CF39A6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76200</xdr:colOff>
      <xdr:row>155</xdr:row>
      <xdr:rowOff>4762</xdr:rowOff>
    </xdr:from>
    <xdr:to>
      <xdr:col>6</xdr:col>
      <xdr:colOff>313875</xdr:colOff>
      <xdr:row>171</xdr:row>
      <xdr:rowOff>176212</xdr:rowOff>
    </xdr:to>
    <xdr:graphicFrame macro="">
      <xdr:nvGraphicFramePr>
        <xdr:cNvPr id="23" name="Chart 22">
          <a:extLst>
            <a:ext uri="{FF2B5EF4-FFF2-40B4-BE49-F238E27FC236}">
              <a16:creationId xmlns:a16="http://schemas.microsoft.com/office/drawing/2014/main" id="{20686E1C-B196-4C4D-B789-12E900E78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400050</xdr:colOff>
      <xdr:row>155</xdr:row>
      <xdr:rowOff>0</xdr:rowOff>
    </xdr:from>
    <xdr:to>
      <xdr:col>12</xdr:col>
      <xdr:colOff>513900</xdr:colOff>
      <xdr:row>171</xdr:row>
      <xdr:rowOff>152400</xdr:rowOff>
    </xdr:to>
    <xdr:graphicFrame macro="">
      <xdr:nvGraphicFramePr>
        <xdr:cNvPr id="24" name="Chart 23">
          <a:extLst>
            <a:ext uri="{FF2B5EF4-FFF2-40B4-BE49-F238E27FC236}">
              <a16:creationId xmlns:a16="http://schemas.microsoft.com/office/drawing/2014/main" id="{D65B3E92-98CB-429A-A14F-775B03D04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155</xdr:row>
      <xdr:rowOff>0</xdr:rowOff>
    </xdr:from>
    <xdr:to>
      <xdr:col>19</xdr:col>
      <xdr:colOff>113850</xdr:colOff>
      <xdr:row>171</xdr:row>
      <xdr:rowOff>152400</xdr:rowOff>
    </xdr:to>
    <xdr:graphicFrame macro="">
      <xdr:nvGraphicFramePr>
        <xdr:cNvPr id="25" name="Chart 24">
          <a:extLst>
            <a:ext uri="{FF2B5EF4-FFF2-40B4-BE49-F238E27FC236}">
              <a16:creationId xmlns:a16="http://schemas.microsoft.com/office/drawing/2014/main" id="{3AE21C01-5C08-43B4-9467-BDDD31D21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19</xdr:col>
      <xdr:colOff>190500</xdr:colOff>
      <xdr:row>155</xdr:row>
      <xdr:rowOff>9525</xdr:rowOff>
    </xdr:from>
    <xdr:to>
      <xdr:col>25</xdr:col>
      <xdr:colOff>304350</xdr:colOff>
      <xdr:row>172</xdr:row>
      <xdr:rowOff>0</xdr:rowOff>
    </xdr:to>
    <xdr:graphicFrame macro="">
      <xdr:nvGraphicFramePr>
        <xdr:cNvPr id="26" name="Chart 25">
          <a:extLst>
            <a:ext uri="{FF2B5EF4-FFF2-40B4-BE49-F238E27FC236}">
              <a16:creationId xmlns:a16="http://schemas.microsoft.com/office/drawing/2014/main" id="{4B5E395A-F94B-4F12-9211-BF7A52B56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25</xdr:col>
      <xdr:colOff>390525</xdr:colOff>
      <xdr:row>155</xdr:row>
      <xdr:rowOff>28575</xdr:rowOff>
    </xdr:from>
    <xdr:to>
      <xdr:col>31</xdr:col>
      <xdr:colOff>504375</xdr:colOff>
      <xdr:row>172</xdr:row>
      <xdr:rowOff>19050</xdr:rowOff>
    </xdr:to>
    <xdr:graphicFrame macro="">
      <xdr:nvGraphicFramePr>
        <xdr:cNvPr id="27" name="Chart 26">
          <a:extLst>
            <a:ext uri="{FF2B5EF4-FFF2-40B4-BE49-F238E27FC236}">
              <a16:creationId xmlns:a16="http://schemas.microsoft.com/office/drawing/2014/main" id="{82D2764D-4A9E-493C-8F7E-928A5867E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32</xdr:col>
      <xdr:colOff>0</xdr:colOff>
      <xdr:row>155</xdr:row>
      <xdr:rowOff>28575</xdr:rowOff>
    </xdr:from>
    <xdr:to>
      <xdr:col>38</xdr:col>
      <xdr:colOff>56700</xdr:colOff>
      <xdr:row>172</xdr:row>
      <xdr:rowOff>19050</xdr:rowOff>
    </xdr:to>
    <xdr:graphicFrame macro="">
      <xdr:nvGraphicFramePr>
        <xdr:cNvPr id="28" name="Chart 27">
          <a:extLst>
            <a:ext uri="{FF2B5EF4-FFF2-40B4-BE49-F238E27FC236}">
              <a16:creationId xmlns:a16="http://schemas.microsoft.com/office/drawing/2014/main" id="{B876D4FF-ED0B-4765-B75B-D7B25E157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38</xdr:col>
      <xdr:colOff>152400</xdr:colOff>
      <xdr:row>155</xdr:row>
      <xdr:rowOff>38100</xdr:rowOff>
    </xdr:from>
    <xdr:to>
      <xdr:col>44</xdr:col>
      <xdr:colOff>94800</xdr:colOff>
      <xdr:row>172</xdr:row>
      <xdr:rowOff>28575</xdr:rowOff>
    </xdr:to>
    <xdr:graphicFrame macro="">
      <xdr:nvGraphicFramePr>
        <xdr:cNvPr id="29" name="Chart 28">
          <a:extLst>
            <a:ext uri="{FF2B5EF4-FFF2-40B4-BE49-F238E27FC236}">
              <a16:creationId xmlns:a16="http://schemas.microsoft.com/office/drawing/2014/main" id="{4778E2DC-143A-4C48-B8FF-5A71844C2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57150</xdr:colOff>
      <xdr:row>196</xdr:row>
      <xdr:rowOff>176212</xdr:rowOff>
    </xdr:from>
    <xdr:to>
      <xdr:col>6</xdr:col>
      <xdr:colOff>294825</xdr:colOff>
      <xdr:row>213</xdr:row>
      <xdr:rowOff>166687</xdr:rowOff>
    </xdr:to>
    <xdr:graphicFrame macro="">
      <xdr:nvGraphicFramePr>
        <xdr:cNvPr id="30" name="Chart 29">
          <a:extLst>
            <a:ext uri="{FF2B5EF4-FFF2-40B4-BE49-F238E27FC236}">
              <a16:creationId xmlns:a16="http://schemas.microsoft.com/office/drawing/2014/main" id="{8353F7A2-A004-4A6F-AD02-EC21AC242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400050</xdr:colOff>
      <xdr:row>197</xdr:row>
      <xdr:rowOff>0</xdr:rowOff>
    </xdr:from>
    <xdr:to>
      <xdr:col>12</xdr:col>
      <xdr:colOff>513900</xdr:colOff>
      <xdr:row>213</xdr:row>
      <xdr:rowOff>152400</xdr:rowOff>
    </xdr:to>
    <xdr:graphicFrame macro="">
      <xdr:nvGraphicFramePr>
        <xdr:cNvPr id="31" name="Chart 30">
          <a:extLst>
            <a:ext uri="{FF2B5EF4-FFF2-40B4-BE49-F238E27FC236}">
              <a16:creationId xmlns:a16="http://schemas.microsoft.com/office/drawing/2014/main" id="{A02F38ED-3043-4B61-8986-F8E4E0049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0</xdr:colOff>
      <xdr:row>197</xdr:row>
      <xdr:rowOff>0</xdr:rowOff>
    </xdr:from>
    <xdr:to>
      <xdr:col>19</xdr:col>
      <xdr:colOff>113850</xdr:colOff>
      <xdr:row>213</xdr:row>
      <xdr:rowOff>152400</xdr:rowOff>
    </xdr:to>
    <xdr:graphicFrame macro="">
      <xdr:nvGraphicFramePr>
        <xdr:cNvPr id="32" name="Chart 31">
          <a:extLst>
            <a:ext uri="{FF2B5EF4-FFF2-40B4-BE49-F238E27FC236}">
              <a16:creationId xmlns:a16="http://schemas.microsoft.com/office/drawing/2014/main" id="{36F0971F-D33F-4D15-B1CF-C5FE6B1A2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19</xdr:col>
      <xdr:colOff>190500</xdr:colOff>
      <xdr:row>197</xdr:row>
      <xdr:rowOff>9525</xdr:rowOff>
    </xdr:from>
    <xdr:to>
      <xdr:col>25</xdr:col>
      <xdr:colOff>304350</xdr:colOff>
      <xdr:row>214</xdr:row>
      <xdr:rowOff>0</xdr:rowOff>
    </xdr:to>
    <xdr:graphicFrame macro="">
      <xdr:nvGraphicFramePr>
        <xdr:cNvPr id="33" name="Chart 32">
          <a:extLst>
            <a:ext uri="{FF2B5EF4-FFF2-40B4-BE49-F238E27FC236}">
              <a16:creationId xmlns:a16="http://schemas.microsoft.com/office/drawing/2014/main" id="{3C6525F5-08FC-4D21-B6A5-8BA8134D7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25</xdr:col>
      <xdr:colOff>390525</xdr:colOff>
      <xdr:row>197</xdr:row>
      <xdr:rowOff>28575</xdr:rowOff>
    </xdr:from>
    <xdr:to>
      <xdr:col>31</xdr:col>
      <xdr:colOff>504375</xdr:colOff>
      <xdr:row>214</xdr:row>
      <xdr:rowOff>19050</xdr:rowOff>
    </xdr:to>
    <xdr:graphicFrame macro="">
      <xdr:nvGraphicFramePr>
        <xdr:cNvPr id="34" name="Chart 33">
          <a:extLst>
            <a:ext uri="{FF2B5EF4-FFF2-40B4-BE49-F238E27FC236}">
              <a16:creationId xmlns:a16="http://schemas.microsoft.com/office/drawing/2014/main" id="{69256BFA-95DD-46D7-91FE-922184195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0</xdr:colOff>
      <xdr:row>197</xdr:row>
      <xdr:rowOff>28575</xdr:rowOff>
    </xdr:from>
    <xdr:to>
      <xdr:col>38</xdr:col>
      <xdr:colOff>56700</xdr:colOff>
      <xdr:row>214</xdr:row>
      <xdr:rowOff>19050</xdr:rowOff>
    </xdr:to>
    <xdr:graphicFrame macro="">
      <xdr:nvGraphicFramePr>
        <xdr:cNvPr id="35" name="Chart 34">
          <a:extLst>
            <a:ext uri="{FF2B5EF4-FFF2-40B4-BE49-F238E27FC236}">
              <a16:creationId xmlns:a16="http://schemas.microsoft.com/office/drawing/2014/main" id="{2E5E50E6-2879-456B-BF6F-53FB52545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38</xdr:col>
      <xdr:colOff>152400</xdr:colOff>
      <xdr:row>197</xdr:row>
      <xdr:rowOff>38100</xdr:rowOff>
    </xdr:from>
    <xdr:to>
      <xdr:col>44</xdr:col>
      <xdr:colOff>94800</xdr:colOff>
      <xdr:row>214</xdr:row>
      <xdr:rowOff>28575</xdr:rowOff>
    </xdr:to>
    <xdr:graphicFrame macro="">
      <xdr:nvGraphicFramePr>
        <xdr:cNvPr id="36" name="Chart 35">
          <a:extLst>
            <a:ext uri="{FF2B5EF4-FFF2-40B4-BE49-F238E27FC236}">
              <a16:creationId xmlns:a16="http://schemas.microsoft.com/office/drawing/2014/main" id="{0709E8AE-99A7-4526-92D5-B5BAE4209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38100</xdr:colOff>
      <xdr:row>238</xdr:row>
      <xdr:rowOff>176212</xdr:rowOff>
    </xdr:from>
    <xdr:to>
      <xdr:col>6</xdr:col>
      <xdr:colOff>275775</xdr:colOff>
      <xdr:row>255</xdr:row>
      <xdr:rowOff>166687</xdr:rowOff>
    </xdr:to>
    <xdr:graphicFrame macro="">
      <xdr:nvGraphicFramePr>
        <xdr:cNvPr id="37" name="Chart 36">
          <a:extLst>
            <a:ext uri="{FF2B5EF4-FFF2-40B4-BE49-F238E27FC236}">
              <a16:creationId xmlns:a16="http://schemas.microsoft.com/office/drawing/2014/main" id="{E54DA0E6-02D5-45E2-AB54-1817D4E5C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400050</xdr:colOff>
      <xdr:row>239</xdr:row>
      <xdr:rowOff>0</xdr:rowOff>
    </xdr:from>
    <xdr:to>
      <xdr:col>12</xdr:col>
      <xdr:colOff>513900</xdr:colOff>
      <xdr:row>255</xdr:row>
      <xdr:rowOff>152400</xdr:rowOff>
    </xdr:to>
    <xdr:graphicFrame macro="">
      <xdr:nvGraphicFramePr>
        <xdr:cNvPr id="38" name="Chart 37">
          <a:extLst>
            <a:ext uri="{FF2B5EF4-FFF2-40B4-BE49-F238E27FC236}">
              <a16:creationId xmlns:a16="http://schemas.microsoft.com/office/drawing/2014/main" id="{5B6E0369-5CBA-490B-BB2C-A487B50F8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13</xdr:col>
      <xdr:colOff>0</xdr:colOff>
      <xdr:row>239</xdr:row>
      <xdr:rowOff>0</xdr:rowOff>
    </xdr:from>
    <xdr:to>
      <xdr:col>19</xdr:col>
      <xdr:colOff>113850</xdr:colOff>
      <xdr:row>255</xdr:row>
      <xdr:rowOff>152400</xdr:rowOff>
    </xdr:to>
    <xdr:graphicFrame macro="">
      <xdr:nvGraphicFramePr>
        <xdr:cNvPr id="39" name="Chart 38">
          <a:extLst>
            <a:ext uri="{FF2B5EF4-FFF2-40B4-BE49-F238E27FC236}">
              <a16:creationId xmlns:a16="http://schemas.microsoft.com/office/drawing/2014/main" id="{64444B36-DA89-4F86-B0F7-9073CEDCD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19</xdr:col>
      <xdr:colOff>190500</xdr:colOff>
      <xdr:row>239</xdr:row>
      <xdr:rowOff>9525</xdr:rowOff>
    </xdr:from>
    <xdr:to>
      <xdr:col>25</xdr:col>
      <xdr:colOff>304350</xdr:colOff>
      <xdr:row>256</xdr:row>
      <xdr:rowOff>0</xdr:rowOff>
    </xdr:to>
    <xdr:graphicFrame macro="">
      <xdr:nvGraphicFramePr>
        <xdr:cNvPr id="40" name="Chart 39">
          <a:extLst>
            <a:ext uri="{FF2B5EF4-FFF2-40B4-BE49-F238E27FC236}">
              <a16:creationId xmlns:a16="http://schemas.microsoft.com/office/drawing/2014/main" id="{599E4AA3-1161-44A2-88B9-38A177103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25</xdr:col>
      <xdr:colOff>428625</xdr:colOff>
      <xdr:row>239</xdr:row>
      <xdr:rowOff>38100</xdr:rowOff>
    </xdr:from>
    <xdr:to>
      <xdr:col>31</xdr:col>
      <xdr:colOff>542475</xdr:colOff>
      <xdr:row>256</xdr:row>
      <xdr:rowOff>28575</xdr:rowOff>
    </xdr:to>
    <xdr:graphicFrame macro="">
      <xdr:nvGraphicFramePr>
        <xdr:cNvPr id="41" name="Chart 40">
          <a:extLst>
            <a:ext uri="{FF2B5EF4-FFF2-40B4-BE49-F238E27FC236}">
              <a16:creationId xmlns:a16="http://schemas.microsoft.com/office/drawing/2014/main" id="{D3C84BB3-AAFF-4D3F-B9F0-024517265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32</xdr:col>
      <xdr:colOff>0</xdr:colOff>
      <xdr:row>239</xdr:row>
      <xdr:rowOff>28575</xdr:rowOff>
    </xdr:from>
    <xdr:to>
      <xdr:col>38</xdr:col>
      <xdr:colOff>56700</xdr:colOff>
      <xdr:row>256</xdr:row>
      <xdr:rowOff>19050</xdr:rowOff>
    </xdr:to>
    <xdr:graphicFrame macro="">
      <xdr:nvGraphicFramePr>
        <xdr:cNvPr id="42" name="Chart 41">
          <a:extLst>
            <a:ext uri="{FF2B5EF4-FFF2-40B4-BE49-F238E27FC236}">
              <a16:creationId xmlns:a16="http://schemas.microsoft.com/office/drawing/2014/main" id="{BD02292D-F907-4252-8F59-5E19FC9B4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38</xdr:col>
      <xdr:colOff>152400</xdr:colOff>
      <xdr:row>239</xdr:row>
      <xdr:rowOff>38100</xdr:rowOff>
    </xdr:from>
    <xdr:to>
      <xdr:col>44</xdr:col>
      <xdr:colOff>94800</xdr:colOff>
      <xdr:row>256</xdr:row>
      <xdr:rowOff>28575</xdr:rowOff>
    </xdr:to>
    <xdr:graphicFrame macro="">
      <xdr:nvGraphicFramePr>
        <xdr:cNvPr id="43" name="Chart 42">
          <a:extLst>
            <a:ext uri="{FF2B5EF4-FFF2-40B4-BE49-F238E27FC236}">
              <a16:creationId xmlns:a16="http://schemas.microsoft.com/office/drawing/2014/main" id="{D489FE74-D8C6-4A32-A26B-F6F82E1CD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57150</xdr:colOff>
      <xdr:row>280</xdr:row>
      <xdr:rowOff>166687</xdr:rowOff>
    </xdr:from>
    <xdr:to>
      <xdr:col>6</xdr:col>
      <xdr:colOff>294825</xdr:colOff>
      <xdr:row>297</xdr:row>
      <xdr:rowOff>157162</xdr:rowOff>
    </xdr:to>
    <xdr:graphicFrame macro="">
      <xdr:nvGraphicFramePr>
        <xdr:cNvPr id="44" name="Chart 43">
          <a:extLst>
            <a:ext uri="{FF2B5EF4-FFF2-40B4-BE49-F238E27FC236}">
              <a16:creationId xmlns:a16="http://schemas.microsoft.com/office/drawing/2014/main" id="{3AFC943A-FE3C-48E7-8BAA-785FF43B2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400050</xdr:colOff>
      <xdr:row>281</xdr:row>
      <xdr:rowOff>0</xdr:rowOff>
    </xdr:from>
    <xdr:to>
      <xdr:col>12</xdr:col>
      <xdr:colOff>513900</xdr:colOff>
      <xdr:row>297</xdr:row>
      <xdr:rowOff>152400</xdr:rowOff>
    </xdr:to>
    <xdr:graphicFrame macro="">
      <xdr:nvGraphicFramePr>
        <xdr:cNvPr id="45" name="Chart 44">
          <a:extLst>
            <a:ext uri="{FF2B5EF4-FFF2-40B4-BE49-F238E27FC236}">
              <a16:creationId xmlns:a16="http://schemas.microsoft.com/office/drawing/2014/main" id="{5359C2E4-CE18-4129-803F-1B3452C86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13</xdr:col>
      <xdr:colOff>0</xdr:colOff>
      <xdr:row>281</xdr:row>
      <xdr:rowOff>0</xdr:rowOff>
    </xdr:from>
    <xdr:to>
      <xdr:col>19</xdr:col>
      <xdr:colOff>113850</xdr:colOff>
      <xdr:row>297</xdr:row>
      <xdr:rowOff>152400</xdr:rowOff>
    </xdr:to>
    <xdr:graphicFrame macro="">
      <xdr:nvGraphicFramePr>
        <xdr:cNvPr id="46" name="Chart 45">
          <a:extLst>
            <a:ext uri="{FF2B5EF4-FFF2-40B4-BE49-F238E27FC236}">
              <a16:creationId xmlns:a16="http://schemas.microsoft.com/office/drawing/2014/main" id="{E6BB91E2-1563-4475-B885-886D6E756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19</xdr:col>
      <xdr:colOff>190500</xdr:colOff>
      <xdr:row>281</xdr:row>
      <xdr:rowOff>9525</xdr:rowOff>
    </xdr:from>
    <xdr:to>
      <xdr:col>25</xdr:col>
      <xdr:colOff>304350</xdr:colOff>
      <xdr:row>298</xdr:row>
      <xdr:rowOff>0</xdr:rowOff>
    </xdr:to>
    <xdr:graphicFrame macro="">
      <xdr:nvGraphicFramePr>
        <xdr:cNvPr id="47" name="Chart 46">
          <a:extLst>
            <a:ext uri="{FF2B5EF4-FFF2-40B4-BE49-F238E27FC236}">
              <a16:creationId xmlns:a16="http://schemas.microsoft.com/office/drawing/2014/main" id="{E10BD582-25A7-4C2A-82B4-B6528C5DE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25</xdr:col>
      <xdr:colOff>390525</xdr:colOff>
      <xdr:row>281</xdr:row>
      <xdr:rowOff>28575</xdr:rowOff>
    </xdr:from>
    <xdr:to>
      <xdr:col>31</xdr:col>
      <xdr:colOff>504375</xdr:colOff>
      <xdr:row>298</xdr:row>
      <xdr:rowOff>19050</xdr:rowOff>
    </xdr:to>
    <xdr:graphicFrame macro="">
      <xdr:nvGraphicFramePr>
        <xdr:cNvPr id="48" name="Chart 47">
          <a:extLst>
            <a:ext uri="{FF2B5EF4-FFF2-40B4-BE49-F238E27FC236}">
              <a16:creationId xmlns:a16="http://schemas.microsoft.com/office/drawing/2014/main" id="{CC5EFEF3-667B-4891-8175-546467AF2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32</xdr:col>
      <xdr:colOff>0</xdr:colOff>
      <xdr:row>281</xdr:row>
      <xdr:rowOff>28575</xdr:rowOff>
    </xdr:from>
    <xdr:to>
      <xdr:col>38</xdr:col>
      <xdr:colOff>56700</xdr:colOff>
      <xdr:row>298</xdr:row>
      <xdr:rowOff>19050</xdr:rowOff>
    </xdr:to>
    <xdr:graphicFrame macro="">
      <xdr:nvGraphicFramePr>
        <xdr:cNvPr id="49" name="Chart 48">
          <a:extLst>
            <a:ext uri="{FF2B5EF4-FFF2-40B4-BE49-F238E27FC236}">
              <a16:creationId xmlns:a16="http://schemas.microsoft.com/office/drawing/2014/main" id="{2A1A3595-A5F0-45CF-9F9D-0807B9B89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38</xdr:col>
      <xdr:colOff>152400</xdr:colOff>
      <xdr:row>281</xdr:row>
      <xdr:rowOff>38100</xdr:rowOff>
    </xdr:from>
    <xdr:to>
      <xdr:col>44</xdr:col>
      <xdr:colOff>94800</xdr:colOff>
      <xdr:row>298</xdr:row>
      <xdr:rowOff>28575</xdr:rowOff>
    </xdr:to>
    <xdr:graphicFrame macro="">
      <xdr:nvGraphicFramePr>
        <xdr:cNvPr id="50" name="Chart 49">
          <a:extLst>
            <a:ext uri="{FF2B5EF4-FFF2-40B4-BE49-F238E27FC236}">
              <a16:creationId xmlns:a16="http://schemas.microsoft.com/office/drawing/2014/main" id="{F94E9E2E-2DF5-47C1-9C8B-470D226B1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83457</xdr:colOff>
      <xdr:row>323</xdr:row>
      <xdr:rowOff>12019</xdr:rowOff>
    </xdr:from>
    <xdr:to>
      <xdr:col>6</xdr:col>
      <xdr:colOff>321132</xdr:colOff>
      <xdr:row>340</xdr:row>
      <xdr:rowOff>2494</xdr:rowOff>
    </xdr:to>
    <xdr:graphicFrame macro="">
      <xdr:nvGraphicFramePr>
        <xdr:cNvPr id="51" name="Chart 50">
          <a:extLst>
            <a:ext uri="{FF2B5EF4-FFF2-40B4-BE49-F238E27FC236}">
              <a16:creationId xmlns:a16="http://schemas.microsoft.com/office/drawing/2014/main" id="{C2AB7B0A-59BB-4435-9B27-39027855D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400050</xdr:colOff>
      <xdr:row>323</xdr:row>
      <xdr:rowOff>0</xdr:rowOff>
    </xdr:from>
    <xdr:to>
      <xdr:col>12</xdr:col>
      <xdr:colOff>513900</xdr:colOff>
      <xdr:row>339</xdr:row>
      <xdr:rowOff>152400</xdr:rowOff>
    </xdr:to>
    <xdr:graphicFrame macro="">
      <xdr:nvGraphicFramePr>
        <xdr:cNvPr id="52" name="Chart 51">
          <a:extLst>
            <a:ext uri="{FF2B5EF4-FFF2-40B4-BE49-F238E27FC236}">
              <a16:creationId xmlns:a16="http://schemas.microsoft.com/office/drawing/2014/main" id="{9025ECB4-5146-4DFA-B693-097DDCC02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13</xdr:col>
      <xdr:colOff>0</xdr:colOff>
      <xdr:row>322</xdr:row>
      <xdr:rowOff>152400</xdr:rowOff>
    </xdr:from>
    <xdr:to>
      <xdr:col>19</xdr:col>
      <xdr:colOff>113850</xdr:colOff>
      <xdr:row>339</xdr:row>
      <xdr:rowOff>123825</xdr:rowOff>
    </xdr:to>
    <xdr:graphicFrame macro="">
      <xdr:nvGraphicFramePr>
        <xdr:cNvPr id="53" name="Chart 52">
          <a:extLst>
            <a:ext uri="{FF2B5EF4-FFF2-40B4-BE49-F238E27FC236}">
              <a16:creationId xmlns:a16="http://schemas.microsoft.com/office/drawing/2014/main" id="{F23915F0-DF7F-4EE0-B931-F207F2E8C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19</xdr:col>
      <xdr:colOff>190500</xdr:colOff>
      <xdr:row>323</xdr:row>
      <xdr:rowOff>9525</xdr:rowOff>
    </xdr:from>
    <xdr:to>
      <xdr:col>25</xdr:col>
      <xdr:colOff>304350</xdr:colOff>
      <xdr:row>340</xdr:row>
      <xdr:rowOff>0</xdr:rowOff>
    </xdr:to>
    <xdr:graphicFrame macro="">
      <xdr:nvGraphicFramePr>
        <xdr:cNvPr id="54" name="Chart 53">
          <a:extLst>
            <a:ext uri="{FF2B5EF4-FFF2-40B4-BE49-F238E27FC236}">
              <a16:creationId xmlns:a16="http://schemas.microsoft.com/office/drawing/2014/main" id="{CA3133DA-C291-4715-BDBC-28FCE2904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25</xdr:col>
      <xdr:colOff>390525</xdr:colOff>
      <xdr:row>323</xdr:row>
      <xdr:rowOff>28575</xdr:rowOff>
    </xdr:from>
    <xdr:to>
      <xdr:col>31</xdr:col>
      <xdr:colOff>504375</xdr:colOff>
      <xdr:row>340</xdr:row>
      <xdr:rowOff>19050</xdr:rowOff>
    </xdr:to>
    <xdr:graphicFrame macro="">
      <xdr:nvGraphicFramePr>
        <xdr:cNvPr id="55" name="Chart 54">
          <a:extLst>
            <a:ext uri="{FF2B5EF4-FFF2-40B4-BE49-F238E27FC236}">
              <a16:creationId xmlns:a16="http://schemas.microsoft.com/office/drawing/2014/main" id="{6D69A13B-EA53-4911-B09C-DBAD987D9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32</xdr:col>
      <xdr:colOff>0</xdr:colOff>
      <xdr:row>323</xdr:row>
      <xdr:rowOff>28575</xdr:rowOff>
    </xdr:from>
    <xdr:to>
      <xdr:col>38</xdr:col>
      <xdr:colOff>56700</xdr:colOff>
      <xdr:row>340</xdr:row>
      <xdr:rowOff>19050</xdr:rowOff>
    </xdr:to>
    <xdr:graphicFrame macro="">
      <xdr:nvGraphicFramePr>
        <xdr:cNvPr id="56" name="Chart 55">
          <a:extLst>
            <a:ext uri="{FF2B5EF4-FFF2-40B4-BE49-F238E27FC236}">
              <a16:creationId xmlns:a16="http://schemas.microsoft.com/office/drawing/2014/main" id="{CC36AE5C-22C6-433D-BF0F-BBBED2BC0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38</xdr:col>
      <xdr:colOff>152400</xdr:colOff>
      <xdr:row>323</xdr:row>
      <xdr:rowOff>38100</xdr:rowOff>
    </xdr:from>
    <xdr:to>
      <xdr:col>44</xdr:col>
      <xdr:colOff>94800</xdr:colOff>
      <xdr:row>340</xdr:row>
      <xdr:rowOff>28575</xdr:rowOff>
    </xdr:to>
    <xdr:graphicFrame macro="">
      <xdr:nvGraphicFramePr>
        <xdr:cNvPr id="57" name="Chart 56">
          <a:extLst>
            <a:ext uri="{FF2B5EF4-FFF2-40B4-BE49-F238E27FC236}">
              <a16:creationId xmlns:a16="http://schemas.microsoft.com/office/drawing/2014/main" id="{1FE13D59-8E72-479C-88E0-308D2C839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66675</xdr:colOff>
      <xdr:row>365</xdr:row>
      <xdr:rowOff>4762</xdr:rowOff>
    </xdr:from>
    <xdr:to>
      <xdr:col>6</xdr:col>
      <xdr:colOff>304350</xdr:colOff>
      <xdr:row>381</xdr:row>
      <xdr:rowOff>176212</xdr:rowOff>
    </xdr:to>
    <xdr:graphicFrame macro="">
      <xdr:nvGraphicFramePr>
        <xdr:cNvPr id="58" name="Chart 57">
          <a:extLst>
            <a:ext uri="{FF2B5EF4-FFF2-40B4-BE49-F238E27FC236}">
              <a16:creationId xmlns:a16="http://schemas.microsoft.com/office/drawing/2014/main" id="{D161E1C9-1566-4137-9E4E-C48001DD1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xdr:col>
      <xdr:colOff>400050</xdr:colOff>
      <xdr:row>365</xdr:row>
      <xdr:rowOff>0</xdr:rowOff>
    </xdr:from>
    <xdr:to>
      <xdr:col>12</xdr:col>
      <xdr:colOff>513900</xdr:colOff>
      <xdr:row>381</xdr:row>
      <xdr:rowOff>152400</xdr:rowOff>
    </xdr:to>
    <xdr:graphicFrame macro="">
      <xdr:nvGraphicFramePr>
        <xdr:cNvPr id="59" name="Chart 58">
          <a:extLst>
            <a:ext uri="{FF2B5EF4-FFF2-40B4-BE49-F238E27FC236}">
              <a16:creationId xmlns:a16="http://schemas.microsoft.com/office/drawing/2014/main" id="{6E7F093A-46B1-4545-8E83-D8A75ADA6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13</xdr:col>
      <xdr:colOff>0</xdr:colOff>
      <xdr:row>365</xdr:row>
      <xdr:rowOff>0</xdr:rowOff>
    </xdr:from>
    <xdr:to>
      <xdr:col>19</xdr:col>
      <xdr:colOff>113850</xdr:colOff>
      <xdr:row>381</xdr:row>
      <xdr:rowOff>152400</xdr:rowOff>
    </xdr:to>
    <xdr:graphicFrame macro="">
      <xdr:nvGraphicFramePr>
        <xdr:cNvPr id="60" name="Chart 59">
          <a:extLst>
            <a:ext uri="{FF2B5EF4-FFF2-40B4-BE49-F238E27FC236}">
              <a16:creationId xmlns:a16="http://schemas.microsoft.com/office/drawing/2014/main" id="{187F8388-AC7F-4950-AB29-2593BF703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19</xdr:col>
      <xdr:colOff>190500</xdr:colOff>
      <xdr:row>365</xdr:row>
      <xdr:rowOff>9525</xdr:rowOff>
    </xdr:from>
    <xdr:to>
      <xdr:col>25</xdr:col>
      <xdr:colOff>304350</xdr:colOff>
      <xdr:row>382</xdr:row>
      <xdr:rowOff>0</xdr:rowOff>
    </xdr:to>
    <xdr:graphicFrame macro="">
      <xdr:nvGraphicFramePr>
        <xdr:cNvPr id="61" name="Chart 60">
          <a:extLst>
            <a:ext uri="{FF2B5EF4-FFF2-40B4-BE49-F238E27FC236}">
              <a16:creationId xmlns:a16="http://schemas.microsoft.com/office/drawing/2014/main" id="{115B1F5F-3DE2-4FA6-8D6A-C1B30C811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25</xdr:col>
      <xdr:colOff>390525</xdr:colOff>
      <xdr:row>365</xdr:row>
      <xdr:rowOff>28575</xdr:rowOff>
    </xdr:from>
    <xdr:to>
      <xdr:col>31</xdr:col>
      <xdr:colOff>504375</xdr:colOff>
      <xdr:row>382</xdr:row>
      <xdr:rowOff>19050</xdr:rowOff>
    </xdr:to>
    <xdr:graphicFrame macro="">
      <xdr:nvGraphicFramePr>
        <xdr:cNvPr id="62" name="Chart 61">
          <a:extLst>
            <a:ext uri="{FF2B5EF4-FFF2-40B4-BE49-F238E27FC236}">
              <a16:creationId xmlns:a16="http://schemas.microsoft.com/office/drawing/2014/main" id="{0D396364-C61A-42D2-A370-EE5B60DFE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32</xdr:col>
      <xdr:colOff>0</xdr:colOff>
      <xdr:row>365</xdr:row>
      <xdr:rowOff>28575</xdr:rowOff>
    </xdr:from>
    <xdr:to>
      <xdr:col>38</xdr:col>
      <xdr:colOff>56700</xdr:colOff>
      <xdr:row>382</xdr:row>
      <xdr:rowOff>19050</xdr:rowOff>
    </xdr:to>
    <xdr:graphicFrame macro="">
      <xdr:nvGraphicFramePr>
        <xdr:cNvPr id="63" name="Chart 62">
          <a:extLst>
            <a:ext uri="{FF2B5EF4-FFF2-40B4-BE49-F238E27FC236}">
              <a16:creationId xmlns:a16="http://schemas.microsoft.com/office/drawing/2014/main" id="{2F78A7A9-5739-4282-B3F2-553EB080B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38</xdr:col>
      <xdr:colOff>152400</xdr:colOff>
      <xdr:row>365</xdr:row>
      <xdr:rowOff>38100</xdr:rowOff>
    </xdr:from>
    <xdr:to>
      <xdr:col>44</xdr:col>
      <xdr:colOff>94800</xdr:colOff>
      <xdr:row>382</xdr:row>
      <xdr:rowOff>28575</xdr:rowOff>
    </xdr:to>
    <xdr:graphicFrame macro="">
      <xdr:nvGraphicFramePr>
        <xdr:cNvPr id="64" name="Chart 63">
          <a:extLst>
            <a:ext uri="{FF2B5EF4-FFF2-40B4-BE49-F238E27FC236}">
              <a16:creationId xmlns:a16="http://schemas.microsoft.com/office/drawing/2014/main" id="{0C1793E1-75C1-4576-9C18-28766A97E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66675</xdr:colOff>
      <xdr:row>406</xdr:row>
      <xdr:rowOff>128587</xdr:rowOff>
    </xdr:from>
    <xdr:to>
      <xdr:col>6</xdr:col>
      <xdr:colOff>304350</xdr:colOff>
      <xdr:row>423</xdr:row>
      <xdr:rowOff>119062</xdr:rowOff>
    </xdr:to>
    <xdr:graphicFrame macro="">
      <xdr:nvGraphicFramePr>
        <xdr:cNvPr id="65" name="Chart 64">
          <a:extLst>
            <a:ext uri="{FF2B5EF4-FFF2-40B4-BE49-F238E27FC236}">
              <a16:creationId xmlns:a16="http://schemas.microsoft.com/office/drawing/2014/main" id="{BB4DD206-5713-4475-99E4-9B64A1738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6</xdr:col>
      <xdr:colOff>400050</xdr:colOff>
      <xdr:row>407</xdr:row>
      <xdr:rowOff>0</xdr:rowOff>
    </xdr:from>
    <xdr:to>
      <xdr:col>12</xdr:col>
      <xdr:colOff>513900</xdr:colOff>
      <xdr:row>423</xdr:row>
      <xdr:rowOff>152400</xdr:rowOff>
    </xdr:to>
    <xdr:graphicFrame macro="">
      <xdr:nvGraphicFramePr>
        <xdr:cNvPr id="66" name="Chart 65">
          <a:extLst>
            <a:ext uri="{FF2B5EF4-FFF2-40B4-BE49-F238E27FC236}">
              <a16:creationId xmlns:a16="http://schemas.microsoft.com/office/drawing/2014/main" id="{613A4E5A-6DAF-41E5-BC21-E16B9E72D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13</xdr:col>
      <xdr:colOff>0</xdr:colOff>
      <xdr:row>407</xdr:row>
      <xdr:rowOff>0</xdr:rowOff>
    </xdr:from>
    <xdr:to>
      <xdr:col>19</xdr:col>
      <xdr:colOff>113850</xdr:colOff>
      <xdr:row>423</xdr:row>
      <xdr:rowOff>152400</xdr:rowOff>
    </xdr:to>
    <xdr:graphicFrame macro="">
      <xdr:nvGraphicFramePr>
        <xdr:cNvPr id="67" name="Chart 66">
          <a:extLst>
            <a:ext uri="{FF2B5EF4-FFF2-40B4-BE49-F238E27FC236}">
              <a16:creationId xmlns:a16="http://schemas.microsoft.com/office/drawing/2014/main" id="{224701EB-4D20-4A40-8252-A45527111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19</xdr:col>
      <xdr:colOff>190500</xdr:colOff>
      <xdr:row>407</xdr:row>
      <xdr:rowOff>9525</xdr:rowOff>
    </xdr:from>
    <xdr:to>
      <xdr:col>25</xdr:col>
      <xdr:colOff>304350</xdr:colOff>
      <xdr:row>424</xdr:row>
      <xdr:rowOff>0</xdr:rowOff>
    </xdr:to>
    <xdr:graphicFrame macro="">
      <xdr:nvGraphicFramePr>
        <xdr:cNvPr id="68" name="Chart 67">
          <a:extLst>
            <a:ext uri="{FF2B5EF4-FFF2-40B4-BE49-F238E27FC236}">
              <a16:creationId xmlns:a16="http://schemas.microsoft.com/office/drawing/2014/main" id="{72649D38-71F4-466E-95F6-5CD69F260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25</xdr:col>
      <xdr:colOff>390525</xdr:colOff>
      <xdr:row>407</xdr:row>
      <xdr:rowOff>28575</xdr:rowOff>
    </xdr:from>
    <xdr:to>
      <xdr:col>31</xdr:col>
      <xdr:colOff>504375</xdr:colOff>
      <xdr:row>424</xdr:row>
      <xdr:rowOff>19050</xdr:rowOff>
    </xdr:to>
    <xdr:graphicFrame macro="">
      <xdr:nvGraphicFramePr>
        <xdr:cNvPr id="69" name="Chart 68">
          <a:extLst>
            <a:ext uri="{FF2B5EF4-FFF2-40B4-BE49-F238E27FC236}">
              <a16:creationId xmlns:a16="http://schemas.microsoft.com/office/drawing/2014/main" id="{D8A18F22-3DD0-42EA-83EA-13B459558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32</xdr:col>
      <xdr:colOff>0</xdr:colOff>
      <xdr:row>407</xdr:row>
      <xdr:rowOff>28575</xdr:rowOff>
    </xdr:from>
    <xdr:to>
      <xdr:col>38</xdr:col>
      <xdr:colOff>56700</xdr:colOff>
      <xdr:row>424</xdr:row>
      <xdr:rowOff>19050</xdr:rowOff>
    </xdr:to>
    <xdr:graphicFrame macro="">
      <xdr:nvGraphicFramePr>
        <xdr:cNvPr id="70" name="Chart 69">
          <a:extLst>
            <a:ext uri="{FF2B5EF4-FFF2-40B4-BE49-F238E27FC236}">
              <a16:creationId xmlns:a16="http://schemas.microsoft.com/office/drawing/2014/main" id="{6064F44B-F45B-4896-B986-0ACA382F2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38</xdr:col>
      <xdr:colOff>152400</xdr:colOff>
      <xdr:row>407</xdr:row>
      <xdr:rowOff>38100</xdr:rowOff>
    </xdr:from>
    <xdr:to>
      <xdr:col>44</xdr:col>
      <xdr:colOff>94800</xdr:colOff>
      <xdr:row>424</xdr:row>
      <xdr:rowOff>28575</xdr:rowOff>
    </xdr:to>
    <xdr:graphicFrame macro="">
      <xdr:nvGraphicFramePr>
        <xdr:cNvPr id="71" name="Chart 70">
          <a:extLst>
            <a:ext uri="{FF2B5EF4-FFF2-40B4-BE49-F238E27FC236}">
              <a16:creationId xmlns:a16="http://schemas.microsoft.com/office/drawing/2014/main" id="{5AD1ADB5-7CAD-4A04-8B5C-83C2ADDCF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66675</xdr:colOff>
      <xdr:row>449</xdr:row>
      <xdr:rowOff>4762</xdr:rowOff>
    </xdr:from>
    <xdr:to>
      <xdr:col>6</xdr:col>
      <xdr:colOff>304350</xdr:colOff>
      <xdr:row>465</xdr:row>
      <xdr:rowOff>176212</xdr:rowOff>
    </xdr:to>
    <xdr:graphicFrame macro="">
      <xdr:nvGraphicFramePr>
        <xdr:cNvPr id="72" name="Chart 71">
          <a:extLst>
            <a:ext uri="{FF2B5EF4-FFF2-40B4-BE49-F238E27FC236}">
              <a16:creationId xmlns:a16="http://schemas.microsoft.com/office/drawing/2014/main" id="{38B4CAF5-0529-442D-BAA0-818B0369C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6</xdr:col>
      <xdr:colOff>400050</xdr:colOff>
      <xdr:row>449</xdr:row>
      <xdr:rowOff>0</xdr:rowOff>
    </xdr:from>
    <xdr:to>
      <xdr:col>12</xdr:col>
      <xdr:colOff>513900</xdr:colOff>
      <xdr:row>465</xdr:row>
      <xdr:rowOff>152400</xdr:rowOff>
    </xdr:to>
    <xdr:graphicFrame macro="">
      <xdr:nvGraphicFramePr>
        <xdr:cNvPr id="73" name="Chart 72">
          <a:extLst>
            <a:ext uri="{FF2B5EF4-FFF2-40B4-BE49-F238E27FC236}">
              <a16:creationId xmlns:a16="http://schemas.microsoft.com/office/drawing/2014/main" id="{4EDA1A3F-3466-4369-BB25-83056578E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13</xdr:col>
      <xdr:colOff>0</xdr:colOff>
      <xdr:row>449</xdr:row>
      <xdr:rowOff>0</xdr:rowOff>
    </xdr:from>
    <xdr:to>
      <xdr:col>19</xdr:col>
      <xdr:colOff>113850</xdr:colOff>
      <xdr:row>465</xdr:row>
      <xdr:rowOff>152400</xdr:rowOff>
    </xdr:to>
    <xdr:graphicFrame macro="">
      <xdr:nvGraphicFramePr>
        <xdr:cNvPr id="74" name="Chart 73">
          <a:extLst>
            <a:ext uri="{FF2B5EF4-FFF2-40B4-BE49-F238E27FC236}">
              <a16:creationId xmlns:a16="http://schemas.microsoft.com/office/drawing/2014/main" id="{7641C63B-4259-4C33-8BF3-9A1CB2060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19</xdr:col>
      <xdr:colOff>190500</xdr:colOff>
      <xdr:row>449</xdr:row>
      <xdr:rowOff>9525</xdr:rowOff>
    </xdr:from>
    <xdr:to>
      <xdr:col>25</xdr:col>
      <xdr:colOff>304350</xdr:colOff>
      <xdr:row>466</xdr:row>
      <xdr:rowOff>0</xdr:rowOff>
    </xdr:to>
    <xdr:graphicFrame macro="">
      <xdr:nvGraphicFramePr>
        <xdr:cNvPr id="75" name="Chart 74">
          <a:extLst>
            <a:ext uri="{FF2B5EF4-FFF2-40B4-BE49-F238E27FC236}">
              <a16:creationId xmlns:a16="http://schemas.microsoft.com/office/drawing/2014/main" id="{98FFD81E-D810-4DFC-B98F-2E31CB672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25</xdr:col>
      <xdr:colOff>390525</xdr:colOff>
      <xdr:row>449</xdr:row>
      <xdr:rowOff>28575</xdr:rowOff>
    </xdr:from>
    <xdr:to>
      <xdr:col>31</xdr:col>
      <xdr:colOff>504375</xdr:colOff>
      <xdr:row>466</xdr:row>
      <xdr:rowOff>19050</xdr:rowOff>
    </xdr:to>
    <xdr:graphicFrame macro="">
      <xdr:nvGraphicFramePr>
        <xdr:cNvPr id="76" name="Chart 75">
          <a:extLst>
            <a:ext uri="{FF2B5EF4-FFF2-40B4-BE49-F238E27FC236}">
              <a16:creationId xmlns:a16="http://schemas.microsoft.com/office/drawing/2014/main" id="{AF99A6B7-34D4-4D71-91A7-66C738DCB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31</xdr:col>
      <xdr:colOff>571500</xdr:colOff>
      <xdr:row>449</xdr:row>
      <xdr:rowOff>19050</xdr:rowOff>
    </xdr:from>
    <xdr:to>
      <xdr:col>38</xdr:col>
      <xdr:colOff>47175</xdr:colOff>
      <xdr:row>466</xdr:row>
      <xdr:rowOff>9525</xdr:rowOff>
    </xdr:to>
    <xdr:graphicFrame macro="">
      <xdr:nvGraphicFramePr>
        <xdr:cNvPr id="77" name="Chart 76">
          <a:extLst>
            <a:ext uri="{FF2B5EF4-FFF2-40B4-BE49-F238E27FC236}">
              <a16:creationId xmlns:a16="http://schemas.microsoft.com/office/drawing/2014/main" id="{14C6EB69-126A-4B6F-930C-1210F2B9E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38</xdr:col>
      <xdr:colOff>133350</xdr:colOff>
      <xdr:row>449</xdr:row>
      <xdr:rowOff>19050</xdr:rowOff>
    </xdr:from>
    <xdr:to>
      <xdr:col>44</xdr:col>
      <xdr:colOff>75750</xdr:colOff>
      <xdr:row>466</xdr:row>
      <xdr:rowOff>9525</xdr:rowOff>
    </xdr:to>
    <xdr:graphicFrame macro="">
      <xdr:nvGraphicFramePr>
        <xdr:cNvPr id="78" name="Chart 77">
          <a:extLst>
            <a:ext uri="{FF2B5EF4-FFF2-40B4-BE49-F238E27FC236}">
              <a16:creationId xmlns:a16="http://schemas.microsoft.com/office/drawing/2014/main" id="{2B3C5BF5-EA88-4574-8050-D601A3100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57150</xdr:colOff>
      <xdr:row>490</xdr:row>
      <xdr:rowOff>176212</xdr:rowOff>
    </xdr:from>
    <xdr:to>
      <xdr:col>6</xdr:col>
      <xdr:colOff>294825</xdr:colOff>
      <xdr:row>507</xdr:row>
      <xdr:rowOff>166687</xdr:rowOff>
    </xdr:to>
    <xdr:graphicFrame macro="">
      <xdr:nvGraphicFramePr>
        <xdr:cNvPr id="79" name="Chart 78">
          <a:extLst>
            <a:ext uri="{FF2B5EF4-FFF2-40B4-BE49-F238E27FC236}">
              <a16:creationId xmlns:a16="http://schemas.microsoft.com/office/drawing/2014/main" id="{B4955D67-2510-423E-94E5-059E0565F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6</xdr:col>
      <xdr:colOff>400050</xdr:colOff>
      <xdr:row>491</xdr:row>
      <xdr:rowOff>0</xdr:rowOff>
    </xdr:from>
    <xdr:to>
      <xdr:col>12</xdr:col>
      <xdr:colOff>513900</xdr:colOff>
      <xdr:row>507</xdr:row>
      <xdr:rowOff>152400</xdr:rowOff>
    </xdr:to>
    <xdr:graphicFrame macro="">
      <xdr:nvGraphicFramePr>
        <xdr:cNvPr id="80" name="Chart 79">
          <a:extLst>
            <a:ext uri="{FF2B5EF4-FFF2-40B4-BE49-F238E27FC236}">
              <a16:creationId xmlns:a16="http://schemas.microsoft.com/office/drawing/2014/main" id="{3862B92E-7711-44C4-9F9F-9C9DACB16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13</xdr:col>
      <xdr:colOff>0</xdr:colOff>
      <xdr:row>491</xdr:row>
      <xdr:rowOff>0</xdr:rowOff>
    </xdr:from>
    <xdr:to>
      <xdr:col>19</xdr:col>
      <xdr:colOff>113850</xdr:colOff>
      <xdr:row>507</xdr:row>
      <xdr:rowOff>152400</xdr:rowOff>
    </xdr:to>
    <xdr:graphicFrame macro="">
      <xdr:nvGraphicFramePr>
        <xdr:cNvPr id="81" name="Chart 80">
          <a:extLst>
            <a:ext uri="{FF2B5EF4-FFF2-40B4-BE49-F238E27FC236}">
              <a16:creationId xmlns:a16="http://schemas.microsoft.com/office/drawing/2014/main" id="{5FF7C764-7035-4DA6-82EE-51F6E76A1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19</xdr:col>
      <xdr:colOff>190500</xdr:colOff>
      <xdr:row>491</xdr:row>
      <xdr:rowOff>9525</xdr:rowOff>
    </xdr:from>
    <xdr:to>
      <xdr:col>25</xdr:col>
      <xdr:colOff>304350</xdr:colOff>
      <xdr:row>508</xdr:row>
      <xdr:rowOff>0</xdr:rowOff>
    </xdr:to>
    <xdr:graphicFrame macro="">
      <xdr:nvGraphicFramePr>
        <xdr:cNvPr id="82" name="Chart 81">
          <a:extLst>
            <a:ext uri="{FF2B5EF4-FFF2-40B4-BE49-F238E27FC236}">
              <a16:creationId xmlns:a16="http://schemas.microsoft.com/office/drawing/2014/main" id="{1EB4B33B-AF3B-4E5D-B1DA-FBE4F6E96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25</xdr:col>
      <xdr:colOff>390525</xdr:colOff>
      <xdr:row>491</xdr:row>
      <xdr:rowOff>28575</xdr:rowOff>
    </xdr:from>
    <xdr:to>
      <xdr:col>31</xdr:col>
      <xdr:colOff>504375</xdr:colOff>
      <xdr:row>508</xdr:row>
      <xdr:rowOff>19050</xdr:rowOff>
    </xdr:to>
    <xdr:graphicFrame macro="">
      <xdr:nvGraphicFramePr>
        <xdr:cNvPr id="83" name="Chart 82">
          <a:extLst>
            <a:ext uri="{FF2B5EF4-FFF2-40B4-BE49-F238E27FC236}">
              <a16:creationId xmlns:a16="http://schemas.microsoft.com/office/drawing/2014/main" id="{C91634C2-6086-41B4-AE24-781176710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32</xdr:col>
      <xdr:colOff>0</xdr:colOff>
      <xdr:row>491</xdr:row>
      <xdr:rowOff>28575</xdr:rowOff>
    </xdr:from>
    <xdr:to>
      <xdr:col>38</xdr:col>
      <xdr:colOff>56700</xdr:colOff>
      <xdr:row>508</xdr:row>
      <xdr:rowOff>19050</xdr:rowOff>
    </xdr:to>
    <xdr:graphicFrame macro="">
      <xdr:nvGraphicFramePr>
        <xdr:cNvPr id="84" name="Chart 83">
          <a:extLst>
            <a:ext uri="{FF2B5EF4-FFF2-40B4-BE49-F238E27FC236}">
              <a16:creationId xmlns:a16="http://schemas.microsoft.com/office/drawing/2014/main" id="{0C79D85D-368C-48B6-A9D8-BAA178C96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38</xdr:col>
      <xdr:colOff>152400</xdr:colOff>
      <xdr:row>491</xdr:row>
      <xdr:rowOff>38100</xdr:rowOff>
    </xdr:from>
    <xdr:to>
      <xdr:col>44</xdr:col>
      <xdr:colOff>94800</xdr:colOff>
      <xdr:row>508</xdr:row>
      <xdr:rowOff>28575</xdr:rowOff>
    </xdr:to>
    <xdr:graphicFrame macro="">
      <xdr:nvGraphicFramePr>
        <xdr:cNvPr id="85" name="Chart 84">
          <a:extLst>
            <a:ext uri="{FF2B5EF4-FFF2-40B4-BE49-F238E27FC236}">
              <a16:creationId xmlns:a16="http://schemas.microsoft.com/office/drawing/2014/main" id="{30AD0587-8A39-4EFE-BC9B-EBF21741D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627061</xdr:colOff>
      <xdr:row>2</xdr:row>
      <xdr:rowOff>220662</xdr:rowOff>
    </xdr:from>
    <xdr:to>
      <xdr:col>18</xdr:col>
      <xdr:colOff>206374</xdr:colOff>
      <xdr:row>21</xdr:row>
      <xdr:rowOff>113487</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200024</xdr:colOff>
      <xdr:row>26</xdr:row>
      <xdr:rowOff>76200</xdr:rowOff>
    </xdr:from>
    <xdr:to>
      <xdr:col>17</xdr:col>
      <xdr:colOff>579437</xdr:colOff>
      <xdr:row>39</xdr:row>
      <xdr:rowOff>98425</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352431</xdr:colOff>
      <xdr:row>17</xdr:row>
      <xdr:rowOff>142875</xdr:rowOff>
    </xdr:from>
    <xdr:to>
      <xdr:col>17</xdr:col>
      <xdr:colOff>660231</xdr:colOff>
      <xdr:row>35</xdr:row>
      <xdr:rowOff>45225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123824</xdr:colOff>
      <xdr:row>29</xdr:row>
      <xdr:rowOff>161924</xdr:rowOff>
    </xdr:from>
    <xdr:to>
      <xdr:col>7</xdr:col>
      <xdr:colOff>57149</xdr:colOff>
      <xdr:row>49</xdr:row>
      <xdr:rowOff>22859</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xdr:row>
      <xdr:rowOff>19049</xdr:rowOff>
    </xdr:from>
    <xdr:to>
      <xdr:col>12</xdr:col>
      <xdr:colOff>31575</xdr:colOff>
      <xdr:row>26</xdr:row>
      <xdr:rowOff>176624</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80962</xdr:colOff>
      <xdr:row>27</xdr:row>
      <xdr:rowOff>90487</xdr:rowOff>
    </xdr:from>
    <xdr:to>
      <xdr:col>12</xdr:col>
      <xdr:colOff>26812</xdr:colOff>
      <xdr:row>51</xdr:row>
      <xdr:rowOff>67087</xdr:rowOff>
    </xdr:to>
    <xdr:graphicFrame macro="">
      <xdr:nvGraphicFramePr>
        <xdr:cNvPr id="15" name="Chart 9">
          <a:extLst>
            <a:ext uri="{FF2B5EF4-FFF2-40B4-BE49-F238E27FC236}">
              <a16:creationId xmlns:a16="http://schemas.microsoft.com/office/drawing/2014/main" id="{00000000-0008-0000-09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161925</xdr:colOff>
      <xdr:row>27</xdr:row>
      <xdr:rowOff>114300</xdr:rowOff>
    </xdr:from>
    <xdr:to>
      <xdr:col>21</xdr:col>
      <xdr:colOff>469725</xdr:colOff>
      <xdr:row>51</xdr:row>
      <xdr:rowOff>90900</xdr:rowOff>
    </xdr:to>
    <xdr:graphicFrame macro="">
      <xdr:nvGraphicFramePr>
        <xdr:cNvPr id="16" name="Chart 10">
          <a:extLst>
            <a:ext uri="{FF2B5EF4-FFF2-40B4-BE49-F238E27FC236}">
              <a16:creationId xmlns:a16="http://schemas.microsoft.com/office/drawing/2014/main" id="{00000000-0008-0000-09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142875</xdr:colOff>
      <xdr:row>3</xdr:row>
      <xdr:rowOff>28574</xdr:rowOff>
    </xdr:from>
    <xdr:to>
      <xdr:col>21</xdr:col>
      <xdr:colOff>450675</xdr:colOff>
      <xdr:row>27</xdr:row>
      <xdr:rowOff>5174</xdr:rowOff>
    </xdr:to>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51</xdr:row>
      <xdr:rowOff>142875</xdr:rowOff>
    </xdr:from>
    <xdr:to>
      <xdr:col>12</xdr:col>
      <xdr:colOff>41100</xdr:colOff>
      <xdr:row>75</xdr:row>
      <xdr:rowOff>119475</xdr:rowOff>
    </xdr:to>
    <xdr:graphicFrame macro="">
      <xdr:nvGraphicFramePr>
        <xdr:cNvPr id="3" name="Chart 1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171450</xdr:colOff>
      <xdr:row>51</xdr:row>
      <xdr:rowOff>152400</xdr:rowOff>
    </xdr:from>
    <xdr:to>
      <xdr:col>21</xdr:col>
      <xdr:colOff>479250</xdr:colOff>
      <xdr:row>75</xdr:row>
      <xdr:rowOff>129000</xdr:rowOff>
    </xdr:to>
    <xdr:graphicFrame macro="">
      <xdr:nvGraphicFramePr>
        <xdr:cNvPr id="4" name="Chart 2">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104775</xdr:colOff>
      <xdr:row>76</xdr:row>
      <xdr:rowOff>19050</xdr:rowOff>
    </xdr:from>
    <xdr:to>
      <xdr:col>12</xdr:col>
      <xdr:colOff>50625</xdr:colOff>
      <xdr:row>99</xdr:row>
      <xdr:rowOff>176625</xdr:rowOff>
    </xdr:to>
    <xdr:graphicFrame macro="">
      <xdr:nvGraphicFramePr>
        <xdr:cNvPr id="5" name="Chart 3">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171450</xdr:colOff>
      <xdr:row>76</xdr:row>
      <xdr:rowOff>28575</xdr:rowOff>
    </xdr:from>
    <xdr:to>
      <xdr:col>21</xdr:col>
      <xdr:colOff>479250</xdr:colOff>
      <xdr:row>100</xdr:row>
      <xdr:rowOff>5175</xdr:rowOff>
    </xdr:to>
    <xdr:graphicFrame macro="">
      <xdr:nvGraphicFramePr>
        <xdr:cNvPr id="6" name="Chart 4">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100</xdr:row>
      <xdr:rowOff>85725</xdr:rowOff>
    </xdr:from>
    <xdr:to>
      <xdr:col>12</xdr:col>
      <xdr:colOff>41100</xdr:colOff>
      <xdr:row>124</xdr:row>
      <xdr:rowOff>62325</xdr:rowOff>
    </xdr:to>
    <xdr:graphicFrame macro="">
      <xdr:nvGraphicFramePr>
        <xdr:cNvPr id="7" name="Chart 5">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171450</xdr:colOff>
      <xdr:row>100</xdr:row>
      <xdr:rowOff>95250</xdr:rowOff>
    </xdr:from>
    <xdr:to>
      <xdr:col>21</xdr:col>
      <xdr:colOff>479250</xdr:colOff>
      <xdr:row>124</xdr:row>
      <xdr:rowOff>71850</xdr:rowOff>
    </xdr:to>
    <xdr:graphicFrame macro="">
      <xdr:nvGraphicFramePr>
        <xdr:cNvPr id="8" name="Chart 6">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95250</xdr:colOff>
      <xdr:row>124</xdr:row>
      <xdr:rowOff>142875</xdr:rowOff>
    </xdr:from>
    <xdr:to>
      <xdr:col>12</xdr:col>
      <xdr:colOff>41100</xdr:colOff>
      <xdr:row>148</xdr:row>
      <xdr:rowOff>119475</xdr:rowOff>
    </xdr:to>
    <xdr:graphicFrame macro="">
      <xdr:nvGraphicFramePr>
        <xdr:cNvPr id="9" name="Chart 7">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180975</xdr:colOff>
      <xdr:row>124</xdr:row>
      <xdr:rowOff>152400</xdr:rowOff>
    </xdr:from>
    <xdr:to>
      <xdr:col>21</xdr:col>
      <xdr:colOff>488775</xdr:colOff>
      <xdr:row>148</xdr:row>
      <xdr:rowOff>129000</xdr:rowOff>
    </xdr:to>
    <xdr:graphicFrame macro="">
      <xdr:nvGraphicFramePr>
        <xdr:cNvPr id="10" name="Chart 8">
          <a:extLst>
            <a:ext uri="{FF2B5EF4-FFF2-40B4-BE49-F238E27FC236}">
              <a16:creationId xmlns:a16="http://schemas.microsoft.com/office/drawing/2014/main" id="{00000000-0008-0000-09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1</xdr:row>
      <xdr:rowOff>95250</xdr:rowOff>
    </xdr:from>
    <xdr:to>
      <xdr:col>9</xdr:col>
      <xdr:colOff>393525</xdr:colOff>
      <xdr:row>23</xdr:row>
      <xdr:rowOff>73800</xdr:rowOff>
    </xdr:to>
    <xdr:graphicFrame macro="">
      <xdr:nvGraphicFramePr>
        <xdr:cNvPr id="2" name="Chart 3">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xdr:row>
      <xdr:rowOff>85725</xdr:rowOff>
    </xdr:from>
    <xdr:to>
      <xdr:col>19</xdr:col>
      <xdr:colOff>126825</xdr:colOff>
      <xdr:row>23</xdr:row>
      <xdr:rowOff>64275</xdr:rowOff>
    </xdr:to>
    <xdr:graphicFrame macro="">
      <xdr:nvGraphicFramePr>
        <xdr:cNvPr id="3" name="Chart 4">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24</xdr:row>
      <xdr:rowOff>9525</xdr:rowOff>
    </xdr:from>
    <xdr:to>
      <xdr:col>9</xdr:col>
      <xdr:colOff>384000</xdr:colOff>
      <xdr:row>45</xdr:row>
      <xdr:rowOff>169050</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504825</xdr:colOff>
      <xdr:row>24</xdr:row>
      <xdr:rowOff>19050</xdr:rowOff>
    </xdr:from>
    <xdr:to>
      <xdr:col>19</xdr:col>
      <xdr:colOff>126825</xdr:colOff>
      <xdr:row>45</xdr:row>
      <xdr:rowOff>178575</xdr:rowOff>
    </xdr:to>
    <xdr:graphicFrame macro="">
      <xdr:nvGraphicFramePr>
        <xdr:cNvPr id="8" name="Chart 6">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269875</xdr:colOff>
      <xdr:row>24</xdr:row>
      <xdr:rowOff>12700</xdr:rowOff>
    </xdr:from>
    <xdr:to>
      <xdr:col>28</xdr:col>
      <xdr:colOff>577675</xdr:colOff>
      <xdr:row>45</xdr:row>
      <xdr:rowOff>172225</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46</xdr:row>
      <xdr:rowOff>95250</xdr:rowOff>
    </xdr:from>
    <xdr:to>
      <xdr:col>9</xdr:col>
      <xdr:colOff>403050</xdr:colOff>
      <xdr:row>68</xdr:row>
      <xdr:rowOff>73800</xdr:rowOff>
    </xdr:to>
    <xdr:graphicFrame macro="">
      <xdr:nvGraphicFramePr>
        <xdr:cNvPr id="4" name="Chart 1">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495300</xdr:colOff>
      <xdr:row>46</xdr:row>
      <xdr:rowOff>95250</xdr:rowOff>
    </xdr:from>
    <xdr:to>
      <xdr:col>19</xdr:col>
      <xdr:colOff>117300</xdr:colOff>
      <xdr:row>68</xdr:row>
      <xdr:rowOff>73800</xdr:rowOff>
    </xdr:to>
    <xdr:graphicFrame macro="">
      <xdr:nvGraphicFramePr>
        <xdr:cNvPr id="10" name="Chart 1">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219075</xdr:colOff>
      <xdr:row>46</xdr:row>
      <xdr:rowOff>95250</xdr:rowOff>
    </xdr:from>
    <xdr:to>
      <xdr:col>28</xdr:col>
      <xdr:colOff>526875</xdr:colOff>
      <xdr:row>68</xdr:row>
      <xdr:rowOff>73800</xdr:rowOff>
    </xdr:to>
    <xdr:graphicFrame macro="">
      <xdr:nvGraphicFramePr>
        <xdr:cNvPr id="11" name="Chart 1">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95249</xdr:colOff>
      <xdr:row>1</xdr:row>
      <xdr:rowOff>171449</xdr:rowOff>
    </xdr:from>
    <xdr:to>
      <xdr:col>13</xdr:col>
      <xdr:colOff>123824</xdr:colOff>
      <xdr:row>26</xdr:row>
      <xdr:rowOff>133349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80964</xdr:colOff>
      <xdr:row>27</xdr:row>
      <xdr:rowOff>47625</xdr:rowOff>
    </xdr:from>
    <xdr:to>
      <xdr:col>13</xdr:col>
      <xdr:colOff>133352</xdr:colOff>
      <xdr:row>60</xdr:row>
      <xdr:rowOff>152400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61</xdr:row>
      <xdr:rowOff>100013</xdr:rowOff>
    </xdr:from>
    <xdr:to>
      <xdr:col>13</xdr:col>
      <xdr:colOff>147638</xdr:colOff>
      <xdr:row>99</xdr:row>
      <xdr:rowOff>90487</xdr:rowOff>
    </xdr:to>
    <xdr:graphicFrame macro="">
      <xdr:nvGraphicFramePr>
        <xdr:cNvPr id="5" name="Chart 6">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tabSelected="1" workbookViewId="0">
      <selection activeCell="V27" sqref="V27"/>
    </sheetView>
  </sheetViews>
  <sheetFormatPr defaultColWidth="9" defaultRowHeight="13.5"/>
  <cols>
    <col min="1" max="16384" width="9" style="1"/>
  </cols>
  <sheetData>
    <row r="1" spans="1:18" ht="22.5">
      <c r="A1" s="125" t="s">
        <v>261</v>
      </c>
    </row>
    <row r="4" spans="1:18" ht="17.649999999999999">
      <c r="A4" s="2" t="s">
        <v>0</v>
      </c>
    </row>
    <row r="5" spans="1:18" ht="20.100000000000001" customHeight="1">
      <c r="A5" s="144">
        <v>1</v>
      </c>
      <c r="B5" s="256" t="s">
        <v>278</v>
      </c>
      <c r="C5" s="256"/>
      <c r="D5" s="256"/>
      <c r="E5" s="256"/>
      <c r="F5" s="256"/>
      <c r="G5" s="256"/>
      <c r="H5" s="256"/>
      <c r="I5" s="256"/>
      <c r="J5" s="256"/>
      <c r="K5" s="256"/>
      <c r="L5" s="256"/>
      <c r="M5" s="256"/>
      <c r="N5" s="143"/>
      <c r="R5" s="4"/>
    </row>
    <row r="6" spans="1:18" ht="20.100000000000001" customHeight="1">
      <c r="A6" s="144">
        <v>2</v>
      </c>
      <c r="B6" s="256" t="s">
        <v>247</v>
      </c>
      <c r="C6" s="256"/>
      <c r="D6" s="256"/>
      <c r="E6" s="256"/>
      <c r="F6" s="256"/>
      <c r="G6" s="256"/>
      <c r="H6" s="143"/>
      <c r="I6" s="143"/>
      <c r="J6" s="143"/>
      <c r="K6" s="143"/>
      <c r="L6" s="143"/>
      <c r="M6" s="143"/>
      <c r="N6" s="143"/>
      <c r="R6" s="4"/>
    </row>
    <row r="7" spans="1:18" ht="20.100000000000001" customHeight="1">
      <c r="A7" s="144">
        <v>3</v>
      </c>
      <c r="B7" s="256" t="s">
        <v>285</v>
      </c>
      <c r="C7" s="256"/>
      <c r="D7" s="256"/>
      <c r="E7" s="256"/>
      <c r="F7" s="256"/>
      <c r="G7" s="256"/>
      <c r="H7" s="256"/>
      <c r="I7" s="256"/>
      <c r="J7" s="256"/>
      <c r="K7" s="256"/>
      <c r="L7" s="256"/>
      <c r="M7" s="256"/>
      <c r="N7" s="256"/>
    </row>
    <row r="8" spans="1:18" ht="20.100000000000001" customHeight="1">
      <c r="A8" s="144">
        <v>4</v>
      </c>
      <c r="B8" s="256" t="s">
        <v>248</v>
      </c>
      <c r="C8" s="256"/>
      <c r="D8" s="256"/>
      <c r="E8" s="256"/>
      <c r="F8" s="256"/>
      <c r="G8" s="256"/>
      <c r="H8" s="143"/>
      <c r="I8" s="143"/>
      <c r="J8" s="143"/>
      <c r="K8" s="143"/>
      <c r="L8" s="143"/>
      <c r="M8" s="143"/>
      <c r="N8" s="143"/>
    </row>
    <row r="9" spans="1:18" ht="20.100000000000001" customHeight="1">
      <c r="A9" s="144">
        <v>5</v>
      </c>
      <c r="B9" s="256" t="s">
        <v>281</v>
      </c>
      <c r="C9" s="256"/>
      <c r="D9" s="256"/>
      <c r="E9" s="256"/>
      <c r="F9" s="256"/>
      <c r="G9" s="256"/>
      <c r="H9" s="256"/>
      <c r="I9" s="256"/>
      <c r="J9" s="256"/>
      <c r="K9" s="143"/>
      <c r="L9" s="143"/>
      <c r="M9" s="143"/>
      <c r="N9" s="143"/>
    </row>
    <row r="10" spans="1:18" ht="20.100000000000001" customHeight="1">
      <c r="A10" s="118">
        <v>6</v>
      </c>
      <c r="B10" s="256" t="s">
        <v>327</v>
      </c>
      <c r="C10" s="256"/>
      <c r="D10" s="256"/>
      <c r="E10" s="256"/>
      <c r="F10" s="256"/>
      <c r="G10" s="256"/>
      <c r="H10" s="256"/>
      <c r="I10" s="256"/>
      <c r="J10" s="256"/>
      <c r="K10" s="256"/>
      <c r="L10" s="143"/>
      <c r="M10" s="143"/>
      <c r="N10" s="143"/>
    </row>
    <row r="11" spans="1:18" ht="20.100000000000001" customHeight="1">
      <c r="A11" s="118">
        <v>7</v>
      </c>
      <c r="B11" s="256" t="s">
        <v>328</v>
      </c>
      <c r="C11" s="256"/>
      <c r="D11" s="256"/>
      <c r="E11" s="256"/>
      <c r="F11" s="256"/>
      <c r="G11" s="256"/>
      <c r="H11" s="256"/>
      <c r="I11" s="256"/>
      <c r="J11" s="256"/>
      <c r="K11" s="256"/>
      <c r="L11" s="256"/>
      <c r="M11" s="256"/>
      <c r="N11" s="256"/>
    </row>
    <row r="12" spans="1:18" ht="20.100000000000001" customHeight="1">
      <c r="A12" s="118">
        <v>8</v>
      </c>
      <c r="B12" s="256" t="s">
        <v>259</v>
      </c>
      <c r="C12" s="256"/>
      <c r="D12" s="256"/>
      <c r="E12" s="256"/>
      <c r="F12" s="256"/>
      <c r="G12" s="256"/>
      <c r="H12" s="256"/>
      <c r="I12" s="256"/>
      <c r="J12" s="256"/>
      <c r="K12" s="256"/>
      <c r="L12" s="256"/>
      <c r="M12" s="256"/>
      <c r="N12" s="256"/>
    </row>
    <row r="13" spans="1:18" ht="20.100000000000001" customHeight="1">
      <c r="A13" s="118">
        <v>9</v>
      </c>
      <c r="B13" s="256" t="s">
        <v>260</v>
      </c>
      <c r="C13" s="256"/>
      <c r="D13" s="256"/>
      <c r="E13" s="256"/>
      <c r="F13" s="256"/>
      <c r="G13" s="256"/>
      <c r="H13" s="256"/>
      <c r="I13" s="256"/>
      <c r="J13" s="256"/>
      <c r="K13" s="256"/>
      <c r="L13" s="256"/>
      <c r="M13" s="256"/>
      <c r="N13" s="256"/>
    </row>
    <row r="14" spans="1:18" ht="20.100000000000001" customHeight="1">
      <c r="A14" s="118">
        <v>10</v>
      </c>
      <c r="B14" s="256" t="s">
        <v>329</v>
      </c>
      <c r="C14" s="256"/>
      <c r="D14" s="256"/>
      <c r="E14" s="256"/>
      <c r="F14" s="256"/>
      <c r="G14" s="256"/>
      <c r="H14" s="256"/>
      <c r="I14" s="256"/>
      <c r="J14" s="256"/>
      <c r="K14" s="256"/>
      <c r="L14" s="143"/>
      <c r="M14" s="143"/>
      <c r="N14" s="143"/>
    </row>
    <row r="15" spans="1:18" ht="20.100000000000001" customHeight="1">
      <c r="A15" s="118">
        <v>11</v>
      </c>
      <c r="B15" s="256" t="s">
        <v>287</v>
      </c>
      <c r="C15" s="256"/>
      <c r="D15" s="256"/>
      <c r="E15" s="256"/>
      <c r="F15" s="256"/>
      <c r="G15" s="143"/>
      <c r="H15" s="143"/>
      <c r="I15" s="143"/>
      <c r="J15" s="143"/>
      <c r="K15" s="143"/>
      <c r="L15" s="143"/>
      <c r="M15" s="143"/>
      <c r="N15" s="143"/>
    </row>
    <row r="16" spans="1:18" ht="20.100000000000001" customHeight="1">
      <c r="A16" s="118">
        <v>12</v>
      </c>
      <c r="B16" s="256" t="s">
        <v>330</v>
      </c>
      <c r="C16" s="256"/>
      <c r="D16" s="256"/>
      <c r="E16" s="256"/>
      <c r="F16" s="256"/>
      <c r="G16" s="256"/>
      <c r="H16" s="256"/>
      <c r="I16" s="256"/>
      <c r="J16" s="256"/>
      <c r="K16" s="256"/>
      <c r="L16" s="256"/>
      <c r="M16" s="256"/>
      <c r="N16" s="143"/>
    </row>
    <row r="17" spans="1:14" ht="20.100000000000001" customHeight="1">
      <c r="A17" s="118">
        <v>13</v>
      </c>
      <c r="B17" s="256" t="s">
        <v>246</v>
      </c>
      <c r="C17" s="256"/>
      <c r="D17" s="256"/>
      <c r="E17" s="256"/>
      <c r="F17" s="143"/>
      <c r="G17" s="143"/>
      <c r="H17" s="143"/>
      <c r="I17" s="143"/>
      <c r="J17" s="143"/>
      <c r="K17" s="143"/>
      <c r="L17" s="143"/>
      <c r="M17" s="143"/>
      <c r="N17" s="143"/>
    </row>
    <row r="18" spans="1:14" ht="20.100000000000001" customHeight="1">
      <c r="A18" s="118">
        <v>14</v>
      </c>
      <c r="B18" s="256" t="s">
        <v>234</v>
      </c>
      <c r="C18" s="256"/>
      <c r="D18" s="256"/>
      <c r="E18" s="256"/>
      <c r="F18" s="256"/>
      <c r="G18" s="256"/>
      <c r="H18" s="256"/>
      <c r="I18" s="256"/>
      <c r="J18" s="256"/>
      <c r="K18" s="256"/>
      <c r="L18" s="256"/>
      <c r="M18" s="256"/>
      <c r="N18" s="143"/>
    </row>
    <row r="19" spans="1:14" ht="20.100000000000001" customHeight="1">
      <c r="A19" s="118">
        <v>15</v>
      </c>
      <c r="B19" s="256" t="s">
        <v>249</v>
      </c>
      <c r="C19" s="256"/>
      <c r="D19" s="256"/>
      <c r="E19" s="256"/>
      <c r="F19" s="256"/>
      <c r="G19" s="143"/>
      <c r="H19" s="143"/>
      <c r="I19" s="143"/>
      <c r="J19" s="143"/>
      <c r="K19" s="143"/>
      <c r="L19" s="143"/>
      <c r="M19" s="143"/>
      <c r="N19" s="143"/>
    </row>
    <row r="22" spans="1:14">
      <c r="B22" s="1" t="s">
        <v>331</v>
      </c>
    </row>
    <row r="23" spans="1:14">
      <c r="B23" s="1" t="s">
        <v>332</v>
      </c>
    </row>
  </sheetData>
  <dataConsolidate link="1"/>
  <mergeCells count="15">
    <mergeCell ref="B17:E17"/>
    <mergeCell ref="B18:M18"/>
    <mergeCell ref="B19:F19"/>
    <mergeCell ref="B11:N11"/>
    <mergeCell ref="B13:N13"/>
    <mergeCell ref="B14:K14"/>
    <mergeCell ref="B15:F15"/>
    <mergeCell ref="B16:M16"/>
    <mergeCell ref="B12:N12"/>
    <mergeCell ref="B10:K10"/>
    <mergeCell ref="B5:M5"/>
    <mergeCell ref="B6:G6"/>
    <mergeCell ref="B7:N7"/>
    <mergeCell ref="B8:G8"/>
    <mergeCell ref="B9:J9"/>
  </mergeCells>
  <hyperlinks>
    <hyperlink ref="B5" location="'1. Ethnicity by RC'!A1" display="Ethnic identities (grouped total responses) for the census usually resident population, 2001, 2006, 2013, by regional council area" xr:uid="{00000000-0004-0000-0000-000000000000}"/>
    <hyperlink ref="B6" location="'2. Ethnicity graphs by RC'!A1" display="Ethnicity graphs for the Canterbury regional council area" xr:uid="{00000000-0004-0000-0000-000001000000}"/>
    <hyperlink ref="B7" location="'3. Ethnicity by TA'!A1" display="Ethnic identities (grouped total responses) for the census usually resident population, 2001, 2006, 2013, by Canterbury territorial authority area" xr:uid="{00000000-0004-0000-0000-000002000000}"/>
    <hyperlink ref="B8" location="'4. Ethnicity graphs by TA'!A1" display="Ethnicity graphs for Canterbury territorial authority areas" xr:uid="{00000000-0004-0000-0000-000003000000}"/>
    <hyperlink ref="B9" location="'5. Ethnicity by age and sex'!A1" display="Canterbury's population by age, sex and ethnicity (total grouped responses), Census 2013" xr:uid="{00000000-0004-0000-0000-000004000000}"/>
    <hyperlink ref="B10" location="'6. Overseas born'!A1" display="People born overseas by regional council area and Canterbury territorial authority areas, Census 2013" xr:uid="{00000000-0004-0000-0000-000005000000}"/>
    <hyperlink ref="B11" location="'7. Birthplace and yrs in NZ'!A1" display="Birthplace and years since arrival in New Zealand for the overseas-born census usually resident population count in Canterbury, 2013 Census" xr:uid="{00000000-0004-0000-0000-000006000000}"/>
    <hyperlink ref="B12" location="'8. Projections, Canterbury'!A1" display="Projected ethnic populations of Canterbury, the South Island and New Zealand – and Canterbury territorial authority areas" xr:uid="{00000000-0004-0000-0000-000007000000}"/>
    <hyperlink ref="B13" location="'9. Projections, NZ'!A1" display="Projected  ethnic population of New Zealand by age and sex, 2006(base)–2026 (update) as at 30 June, medium projection series (Series 6)" xr:uid="{00000000-0004-0000-0000-000008000000}"/>
    <hyperlink ref="B14" location="'10. Languages spoken'!A1" display="Languages spoken by regional council area and Canterbury territorial authority areas, Census 2013" xr:uid="{00000000-0004-0000-0000-000009000000}"/>
    <hyperlink ref="B15" location="'11. Language charts'!A1" display="Charts, languages spoken, Census 2013" xr:uid="{00000000-0004-0000-0000-00000A000000}"/>
    <hyperlink ref="B16" location="'12. Religion'!A1" display="Religious affiliation (total responses) for the Census usually resident population in Canterbury, 2001, 2006, 2013" xr:uid="{00000000-0004-0000-0000-00000B000000}"/>
    <hyperlink ref="B17" location="'13. Religion charts'!A1" display="Charts, religious affiliation in Canterbury" xr:uid="{00000000-0004-0000-0000-00000C000000}"/>
    <hyperlink ref="B18" location="'14. Ngāi Tahu'!A1" display="Iwi (total responses) and Ngāi Tahu responses for the Māori descent census usually resident population, 2001, 2006, 2013" xr:uid="{00000000-0004-0000-0000-00000D000000}"/>
    <hyperlink ref="B19" location="'15. Ngāi Tahu charts'!A1" display="Charts, Ngāi Tahu iwi profile" xr:uid="{00000000-0004-0000-0000-00000E000000}"/>
    <hyperlink ref="B19:F19" location="'15. Iwi &amp; Ngāi Tahu charts'!A1" display="Iwi / Ngāi Tahu charts" xr:uid="{00000000-0004-0000-0000-00000F000000}"/>
    <hyperlink ref="B6:G6" location="'2. Ethnicity charts by RC'!A1" display="Ethnicity charts for the Canterbury regional council area" xr:uid="{00000000-0004-0000-0000-000010000000}"/>
    <hyperlink ref="B7:N7" location="'3. Ethnicity by TA'!A1" display="Ethnic identities (grouped total responses) for the census usually resident population, 2001, 2006, 2013, by Canterbury territorial authority area" xr:uid="{00000000-0004-0000-0000-000011000000}"/>
    <hyperlink ref="B8:G8" location="'4. Ethnicity charts by TA'!A1" display="Ethnicity charts for Canterbury territorial authority areas" xr:uid="{00000000-0004-0000-0000-000012000000}"/>
    <hyperlink ref="B9:J9" location="'5. Ethnicity by age and sex'!A1" display="Canterbury's population by age, sex and ethnicity (total grouped responses), Census 2013" xr:uid="{00000000-0004-0000-0000-000013000000}"/>
    <hyperlink ref="B10:K10" location="'6. Overseas born'!A1" display="People born overseas by regional council area and Canterbury territorial authority areas, Census 2013" xr:uid="{00000000-0004-0000-0000-000014000000}"/>
    <hyperlink ref="B11:N11" location="'7. Birthplace and yrs in NZ'!A1" display="Birthplace and years since arrival in New Zealand for the overseas-born census usually resident population count in Canterbury, 2013 Census" xr:uid="{00000000-0004-0000-0000-000015000000}"/>
    <hyperlink ref="B12:N12" location="'8. Ethnicity projections'!A1" display="Projected ethnic populations of Canterbury, the South Island and New Zealand – and Canterbury territorial authority areas, 2013(base)–2038" xr:uid="{00000000-0004-0000-0000-000016000000}"/>
    <hyperlink ref="B13:N13" location="'9. Projections, charts'!A1" display="Charts, ethnic population projections, 2013(base)–2038" xr:uid="{00000000-0004-0000-0000-000017000000}"/>
    <hyperlink ref="B14:K14" location="'10. Languages spoken'!A1" display="Languages spoken by regional council area and Canterbury territorial authority areas, Census 2013" xr:uid="{00000000-0004-0000-0000-000018000000}"/>
    <hyperlink ref="B15:F15" location="'11. Language charts'!A1" display="Charts, languages spoken, Census 2013" xr:uid="{00000000-0004-0000-0000-000019000000}"/>
    <hyperlink ref="B16:M16" location="'12. Religion'!A1" display="Religious affiliation (total responses) for the Census usually resident population in Canterbury, 2001, 2006, 2013" xr:uid="{00000000-0004-0000-0000-00001A000000}"/>
    <hyperlink ref="B17:E17" location="'13. Religion charts'!A1" display="Charts, religious affiliation in Canterbury" xr:uid="{00000000-0004-0000-0000-00001B000000}"/>
    <hyperlink ref="B18:M18" location="'14. Ngāi Tahu'!A1" display="Iwi (total responses) and Ngāi Tahu responses for the Māori descent census usually resident population, 2001, 2006, 2013" xr:uid="{00000000-0004-0000-0000-00001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zoomScale="80" zoomScaleNormal="80" workbookViewId="0">
      <selection activeCell="AA30" sqref="AA30"/>
    </sheetView>
  </sheetViews>
  <sheetFormatPr defaultColWidth="9" defaultRowHeight="13.5"/>
  <cols>
    <col min="1" max="6" width="9" style="1"/>
    <col min="7" max="7" width="4.625" style="1" customWidth="1"/>
    <col min="8" max="9" width="9" style="1" hidden="1" customWidth="1"/>
    <col min="10" max="16384" width="9" style="1"/>
  </cols>
  <sheetData>
    <row r="1" spans="1:1" ht="30" customHeight="1">
      <c r="A1" s="134" t="s">
        <v>326</v>
      </c>
    </row>
    <row r="2" spans="1:1" ht="16.7" customHeight="1">
      <c r="A2" s="160" t="s">
        <v>267</v>
      </c>
    </row>
    <row r="3" spans="1:1" ht="16.7" customHeight="1">
      <c r="A3" s="16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21"/>
  <sheetViews>
    <sheetView zoomScaleNormal="100" workbookViewId="0">
      <selection activeCell="E80" sqref="E80"/>
    </sheetView>
  </sheetViews>
  <sheetFormatPr defaultColWidth="9" defaultRowHeight="13.5"/>
  <cols>
    <col min="1" max="1" width="21.5" style="1" customWidth="1"/>
    <col min="2" max="21" width="8.625" style="1" customWidth="1"/>
    <col min="22" max="16384" width="9" style="1"/>
  </cols>
  <sheetData>
    <row r="1" spans="1:21" ht="35.1" customHeight="1">
      <c r="A1" s="326" t="s">
        <v>250</v>
      </c>
      <c r="B1" s="326"/>
      <c r="C1" s="326"/>
      <c r="D1" s="326"/>
      <c r="E1" s="326"/>
      <c r="F1" s="326"/>
      <c r="G1" s="326"/>
      <c r="H1" s="326"/>
      <c r="I1" s="326"/>
      <c r="J1" s="326"/>
      <c r="K1" s="326"/>
      <c r="L1" s="326"/>
      <c r="M1" s="77"/>
      <c r="N1" s="77"/>
      <c r="O1" s="77"/>
      <c r="P1" s="77"/>
      <c r="Q1" s="77"/>
      <c r="R1" s="77"/>
      <c r="S1" s="77"/>
      <c r="T1" s="77"/>
      <c r="U1" s="77"/>
    </row>
    <row r="2" spans="1:21" ht="13.9">
      <c r="A2" s="85" t="s">
        <v>286</v>
      </c>
      <c r="B2" s="78"/>
      <c r="C2" s="78"/>
      <c r="D2" s="78"/>
      <c r="E2" s="78"/>
      <c r="F2" s="78"/>
      <c r="G2" s="77"/>
      <c r="H2" s="77"/>
      <c r="I2" s="77"/>
      <c r="J2" s="77"/>
      <c r="K2" s="77"/>
      <c r="L2" s="77"/>
      <c r="M2" s="77"/>
      <c r="N2" s="77"/>
      <c r="O2" s="77"/>
      <c r="P2" s="77"/>
      <c r="Q2" s="77"/>
      <c r="R2" s="77"/>
      <c r="S2" s="77"/>
      <c r="T2" s="77"/>
      <c r="U2" s="77"/>
    </row>
    <row r="3" spans="1:21">
      <c r="A3" s="79"/>
      <c r="B3" s="79"/>
      <c r="C3" s="79"/>
      <c r="D3" s="79"/>
      <c r="E3" s="79"/>
      <c r="F3" s="79"/>
      <c r="G3" s="77"/>
      <c r="H3" s="77"/>
      <c r="I3" s="77"/>
      <c r="J3" s="77"/>
      <c r="K3" s="77"/>
      <c r="L3" s="77"/>
      <c r="M3" s="77"/>
      <c r="N3" s="77"/>
      <c r="O3" s="77"/>
      <c r="P3" s="77"/>
      <c r="Q3" s="77"/>
      <c r="R3" s="77"/>
      <c r="S3" s="77"/>
      <c r="T3" s="77"/>
      <c r="U3" s="77"/>
    </row>
    <row r="4" spans="1:21">
      <c r="A4" s="330" t="s">
        <v>212</v>
      </c>
      <c r="B4" s="329" t="s">
        <v>176</v>
      </c>
      <c r="C4" s="331"/>
      <c r="D4" s="331"/>
      <c r="E4" s="331"/>
      <c r="F4" s="331"/>
      <c r="G4" s="331"/>
      <c r="H4" s="331"/>
      <c r="I4" s="331"/>
      <c r="J4" s="331"/>
      <c r="K4" s="331"/>
      <c r="L4" s="331"/>
      <c r="M4" s="331"/>
      <c r="N4" s="331"/>
      <c r="O4" s="331"/>
      <c r="P4" s="331"/>
      <c r="Q4" s="331"/>
      <c r="R4" s="331"/>
      <c r="S4" s="331"/>
      <c r="T4" s="331"/>
      <c r="U4" s="331"/>
    </row>
    <row r="5" spans="1:21" ht="31.9">
      <c r="A5" s="330"/>
      <c r="B5" s="99" t="s">
        <v>177</v>
      </c>
      <c r="C5" s="99" t="s">
        <v>68</v>
      </c>
      <c r="D5" s="86" t="s">
        <v>178</v>
      </c>
      <c r="E5" s="220" t="s">
        <v>179</v>
      </c>
      <c r="F5" s="220" t="s">
        <v>215</v>
      </c>
      <c r="G5" s="220" t="s">
        <v>180</v>
      </c>
      <c r="H5" s="220" t="s">
        <v>216</v>
      </c>
      <c r="I5" s="220" t="s">
        <v>217</v>
      </c>
      <c r="J5" s="220" t="s">
        <v>181</v>
      </c>
      <c r="K5" s="220" t="s">
        <v>182</v>
      </c>
      <c r="L5" s="220" t="s">
        <v>183</v>
      </c>
      <c r="M5" s="220" t="s">
        <v>184</v>
      </c>
      <c r="N5" s="220" t="s">
        <v>185</v>
      </c>
      <c r="O5" s="220" t="s">
        <v>300</v>
      </c>
      <c r="P5" s="99" t="s">
        <v>186</v>
      </c>
      <c r="Q5" s="86" t="s">
        <v>187</v>
      </c>
      <c r="R5" s="86" t="s">
        <v>218</v>
      </c>
      <c r="S5" s="86" t="s">
        <v>219</v>
      </c>
      <c r="T5" s="86" t="s">
        <v>220</v>
      </c>
      <c r="U5" s="86" t="s">
        <v>33</v>
      </c>
    </row>
    <row r="6" spans="1:21">
      <c r="A6" s="87" t="s">
        <v>188</v>
      </c>
      <c r="B6" s="100">
        <v>173847</v>
      </c>
      <c r="C6" s="100">
        <v>17763</v>
      </c>
      <c r="D6" s="88">
        <v>627</v>
      </c>
      <c r="E6" s="207">
        <v>606</v>
      </c>
      <c r="F6" s="207">
        <v>378</v>
      </c>
      <c r="G6" s="207">
        <v>1719</v>
      </c>
      <c r="H6" s="207">
        <v>309</v>
      </c>
      <c r="I6" s="207">
        <v>255</v>
      </c>
      <c r="J6" s="207">
        <v>1749</v>
      </c>
      <c r="K6" s="207">
        <v>363</v>
      </c>
      <c r="L6" s="207">
        <v>633</v>
      </c>
      <c r="M6" s="207">
        <v>1167</v>
      </c>
      <c r="N6" s="207">
        <v>879</v>
      </c>
      <c r="O6" s="207">
        <v>258</v>
      </c>
      <c r="P6" s="100">
        <v>966</v>
      </c>
      <c r="Q6" s="88">
        <v>5784</v>
      </c>
      <c r="R6" s="88">
        <v>3600</v>
      </c>
      <c r="S6" s="88">
        <v>179076</v>
      </c>
      <c r="T6" s="88">
        <v>0</v>
      </c>
      <c r="U6" s="88">
        <v>179076</v>
      </c>
    </row>
    <row r="7" spans="1:21">
      <c r="A7" s="87" t="s">
        <v>189</v>
      </c>
      <c r="B7" s="100">
        <v>1458687</v>
      </c>
      <c r="C7" s="100">
        <v>38121</v>
      </c>
      <c r="D7" s="88">
        <v>69402</v>
      </c>
      <c r="E7" s="207">
        <v>47436</v>
      </c>
      <c r="F7" s="207">
        <v>69399</v>
      </c>
      <c r="G7" s="207">
        <v>19269</v>
      </c>
      <c r="H7" s="207">
        <v>36492</v>
      </c>
      <c r="I7" s="207">
        <v>36036</v>
      </c>
      <c r="J7" s="207">
        <v>12924</v>
      </c>
      <c r="K7" s="207">
        <v>28536</v>
      </c>
      <c r="L7" s="207">
        <v>20358</v>
      </c>
      <c r="M7" s="207">
        <v>16980</v>
      </c>
      <c r="N7" s="207">
        <v>15012</v>
      </c>
      <c r="O7" s="207">
        <v>20781</v>
      </c>
      <c r="P7" s="100">
        <v>6261</v>
      </c>
      <c r="Q7" s="88">
        <v>192318</v>
      </c>
      <c r="R7" s="88">
        <v>37770</v>
      </c>
      <c r="S7" s="88">
        <v>1571709</v>
      </c>
      <c r="T7" s="88">
        <v>12</v>
      </c>
      <c r="U7" s="88">
        <v>1571718</v>
      </c>
    </row>
    <row r="8" spans="1:21">
      <c r="A8" s="87" t="s">
        <v>190</v>
      </c>
      <c r="B8" s="100">
        <v>440925</v>
      </c>
      <c r="C8" s="100">
        <v>26883</v>
      </c>
      <c r="D8" s="88">
        <v>2547</v>
      </c>
      <c r="E8" s="207">
        <v>4584</v>
      </c>
      <c r="F8" s="207">
        <v>4428</v>
      </c>
      <c r="G8" s="207">
        <v>3543</v>
      </c>
      <c r="H8" s="207">
        <v>2157</v>
      </c>
      <c r="I8" s="207">
        <v>2808</v>
      </c>
      <c r="J8" s="207">
        <v>3030</v>
      </c>
      <c r="K8" s="207">
        <v>1233</v>
      </c>
      <c r="L8" s="207">
        <v>3345</v>
      </c>
      <c r="M8" s="207">
        <v>4128</v>
      </c>
      <c r="N8" s="207">
        <v>2844</v>
      </c>
      <c r="O8" s="207">
        <v>3291</v>
      </c>
      <c r="P8" s="100">
        <v>2331</v>
      </c>
      <c r="Q8" s="88">
        <v>22647</v>
      </c>
      <c r="R8" s="88">
        <v>10293</v>
      </c>
      <c r="S8" s="88">
        <v>458202</v>
      </c>
      <c r="T8" s="88">
        <v>3</v>
      </c>
      <c r="U8" s="88">
        <v>458202</v>
      </c>
    </row>
    <row r="9" spans="1:21">
      <c r="A9" s="87" t="s">
        <v>191</v>
      </c>
      <c r="B9" s="100">
        <v>297837</v>
      </c>
      <c r="C9" s="100">
        <v>26598</v>
      </c>
      <c r="D9" s="88">
        <v>1053</v>
      </c>
      <c r="E9" s="207">
        <v>2046</v>
      </c>
      <c r="F9" s="207">
        <v>1314</v>
      </c>
      <c r="G9" s="207">
        <v>2538</v>
      </c>
      <c r="H9" s="207">
        <v>843</v>
      </c>
      <c r="I9" s="207">
        <v>816</v>
      </c>
      <c r="J9" s="207">
        <v>2226</v>
      </c>
      <c r="K9" s="207">
        <v>603</v>
      </c>
      <c r="L9" s="207">
        <v>1767</v>
      </c>
      <c r="M9" s="207">
        <v>2313</v>
      </c>
      <c r="N9" s="207">
        <v>2064</v>
      </c>
      <c r="O9" s="207">
        <v>3561</v>
      </c>
      <c r="P9" s="100">
        <v>1359</v>
      </c>
      <c r="Q9" s="88">
        <v>11454</v>
      </c>
      <c r="R9" s="88">
        <v>6339</v>
      </c>
      <c r="S9" s="88">
        <v>308496</v>
      </c>
      <c r="T9" s="88">
        <v>3</v>
      </c>
      <c r="U9" s="88">
        <v>308499</v>
      </c>
    </row>
    <row r="10" spans="1:21">
      <c r="A10" s="87" t="s">
        <v>192</v>
      </c>
      <c r="B10" s="100">
        <v>45801</v>
      </c>
      <c r="C10" s="100">
        <v>7905</v>
      </c>
      <c r="D10" s="88">
        <v>162</v>
      </c>
      <c r="E10" s="207">
        <v>81</v>
      </c>
      <c r="F10" s="207">
        <v>66</v>
      </c>
      <c r="G10" s="207">
        <v>291</v>
      </c>
      <c r="H10" s="207">
        <v>90</v>
      </c>
      <c r="I10" s="207">
        <v>51</v>
      </c>
      <c r="J10" s="207">
        <v>213</v>
      </c>
      <c r="K10" s="207">
        <v>393</v>
      </c>
      <c r="L10" s="207">
        <v>90</v>
      </c>
      <c r="M10" s="207">
        <v>195</v>
      </c>
      <c r="N10" s="207">
        <v>201</v>
      </c>
      <c r="O10" s="207">
        <v>144</v>
      </c>
      <c r="P10" s="100">
        <v>186</v>
      </c>
      <c r="Q10" s="88">
        <v>825</v>
      </c>
      <c r="R10" s="88">
        <v>1083</v>
      </c>
      <c r="S10" s="88">
        <v>47520</v>
      </c>
      <c r="T10" s="88">
        <v>0</v>
      </c>
      <c r="U10" s="88">
        <v>47517</v>
      </c>
    </row>
    <row r="11" spans="1:21">
      <c r="A11" s="87" t="s">
        <v>193</v>
      </c>
      <c r="B11" s="100">
        <v>160908</v>
      </c>
      <c r="C11" s="100">
        <v>11361</v>
      </c>
      <c r="D11" s="88">
        <v>2604</v>
      </c>
      <c r="E11" s="207">
        <v>696</v>
      </c>
      <c r="F11" s="207">
        <v>435</v>
      </c>
      <c r="G11" s="207">
        <v>1452</v>
      </c>
      <c r="H11" s="207">
        <v>525</v>
      </c>
      <c r="I11" s="207">
        <v>309</v>
      </c>
      <c r="J11" s="207">
        <v>1152</v>
      </c>
      <c r="K11" s="207">
        <v>435</v>
      </c>
      <c r="L11" s="207">
        <v>633</v>
      </c>
      <c r="M11" s="207">
        <v>855</v>
      </c>
      <c r="N11" s="207">
        <v>750</v>
      </c>
      <c r="O11" s="207">
        <v>1125</v>
      </c>
      <c r="P11" s="100">
        <v>948</v>
      </c>
      <c r="Q11" s="88">
        <v>5436</v>
      </c>
      <c r="R11" s="88">
        <v>3357</v>
      </c>
      <c r="S11" s="88">
        <v>166365</v>
      </c>
      <c r="T11" s="88">
        <v>0</v>
      </c>
      <c r="U11" s="88">
        <v>166368</v>
      </c>
    </row>
    <row r="12" spans="1:21">
      <c r="A12" s="87" t="s">
        <v>194</v>
      </c>
      <c r="B12" s="100">
        <v>114498</v>
      </c>
      <c r="C12" s="100">
        <v>4998</v>
      </c>
      <c r="D12" s="88">
        <v>390</v>
      </c>
      <c r="E12" s="207">
        <v>477</v>
      </c>
      <c r="F12" s="207">
        <v>285</v>
      </c>
      <c r="G12" s="207">
        <v>750</v>
      </c>
      <c r="H12" s="207">
        <v>246</v>
      </c>
      <c r="I12" s="207">
        <v>174</v>
      </c>
      <c r="J12" s="207">
        <v>621</v>
      </c>
      <c r="K12" s="207">
        <v>45</v>
      </c>
      <c r="L12" s="207">
        <v>582</v>
      </c>
      <c r="M12" s="207">
        <v>861</v>
      </c>
      <c r="N12" s="207">
        <v>567</v>
      </c>
      <c r="O12" s="207">
        <v>189</v>
      </c>
      <c r="P12" s="100">
        <v>546</v>
      </c>
      <c r="Q12" s="88">
        <v>3390</v>
      </c>
      <c r="R12" s="88">
        <v>2400</v>
      </c>
      <c r="S12" s="88">
        <v>117561</v>
      </c>
      <c r="T12" s="88">
        <v>0</v>
      </c>
      <c r="U12" s="88">
        <v>117561</v>
      </c>
    </row>
    <row r="13" spans="1:21">
      <c r="A13" s="87" t="s">
        <v>195</v>
      </c>
      <c r="B13" s="100">
        <v>231084</v>
      </c>
      <c r="C13" s="100">
        <v>12741</v>
      </c>
      <c r="D13" s="88">
        <v>2313</v>
      </c>
      <c r="E13" s="207">
        <v>1083</v>
      </c>
      <c r="F13" s="207">
        <v>1353</v>
      </c>
      <c r="G13" s="207">
        <v>1815</v>
      </c>
      <c r="H13" s="207">
        <v>1320</v>
      </c>
      <c r="I13" s="207">
        <v>711</v>
      </c>
      <c r="J13" s="207">
        <v>1320</v>
      </c>
      <c r="K13" s="207">
        <v>693</v>
      </c>
      <c r="L13" s="207">
        <v>981</v>
      </c>
      <c r="M13" s="207">
        <v>1125</v>
      </c>
      <c r="N13" s="207">
        <v>1155</v>
      </c>
      <c r="O13" s="207">
        <v>423</v>
      </c>
      <c r="P13" s="100">
        <v>1833</v>
      </c>
      <c r="Q13" s="88">
        <v>9519</v>
      </c>
      <c r="R13" s="88">
        <v>4953</v>
      </c>
      <c r="S13" s="88">
        <v>238794</v>
      </c>
      <c r="T13" s="88">
        <v>3</v>
      </c>
      <c r="U13" s="88">
        <v>238797</v>
      </c>
    </row>
    <row r="14" spans="1:21">
      <c r="A14" s="87" t="s">
        <v>196</v>
      </c>
      <c r="B14" s="100">
        <v>486945</v>
      </c>
      <c r="C14" s="100">
        <v>17886</v>
      </c>
      <c r="D14" s="88">
        <v>14913</v>
      </c>
      <c r="E14" s="207">
        <v>6279</v>
      </c>
      <c r="F14" s="207">
        <v>6543</v>
      </c>
      <c r="G14" s="207">
        <v>10218</v>
      </c>
      <c r="H14" s="207">
        <v>5295</v>
      </c>
      <c r="I14" s="207">
        <v>3354</v>
      </c>
      <c r="J14" s="207">
        <v>6807</v>
      </c>
      <c r="K14" s="207">
        <v>1161</v>
      </c>
      <c r="L14" s="207">
        <v>4782</v>
      </c>
      <c r="M14" s="207">
        <v>3624</v>
      </c>
      <c r="N14" s="207">
        <v>5976</v>
      </c>
      <c r="O14" s="207">
        <v>1476</v>
      </c>
      <c r="P14" s="100">
        <v>2919</v>
      </c>
      <c r="Q14" s="88">
        <v>41796</v>
      </c>
      <c r="R14" s="88">
        <v>10791</v>
      </c>
      <c r="S14" s="88">
        <v>506811</v>
      </c>
      <c r="T14" s="88">
        <v>0</v>
      </c>
      <c r="U14" s="88">
        <v>506814</v>
      </c>
    </row>
    <row r="15" spans="1:21">
      <c r="A15" s="87" t="s">
        <v>197</v>
      </c>
      <c r="B15" s="100">
        <v>51396</v>
      </c>
      <c r="C15" s="100">
        <v>954</v>
      </c>
      <c r="D15" s="88">
        <v>132</v>
      </c>
      <c r="E15" s="207">
        <v>39</v>
      </c>
      <c r="F15" s="207">
        <v>159</v>
      </c>
      <c r="G15" s="207">
        <v>774</v>
      </c>
      <c r="H15" s="207">
        <v>102</v>
      </c>
      <c r="I15" s="207">
        <v>66</v>
      </c>
      <c r="J15" s="207">
        <v>999</v>
      </c>
      <c r="K15" s="207">
        <v>120</v>
      </c>
      <c r="L15" s="207">
        <v>96</v>
      </c>
      <c r="M15" s="207">
        <v>198</v>
      </c>
      <c r="N15" s="207">
        <v>360</v>
      </c>
      <c r="O15" s="207">
        <v>27</v>
      </c>
      <c r="P15" s="100">
        <v>255</v>
      </c>
      <c r="Q15" s="88">
        <v>1878</v>
      </c>
      <c r="R15" s="88">
        <v>786</v>
      </c>
      <c r="S15" s="88">
        <v>52389</v>
      </c>
      <c r="T15" s="88">
        <v>0</v>
      </c>
      <c r="U15" s="88">
        <v>52389</v>
      </c>
    </row>
    <row r="16" spans="1:21">
      <c r="A16" s="87" t="s">
        <v>198</v>
      </c>
      <c r="B16" s="100">
        <v>49212</v>
      </c>
      <c r="C16" s="100">
        <v>1278</v>
      </c>
      <c r="D16" s="88">
        <v>210</v>
      </c>
      <c r="E16" s="207">
        <v>174</v>
      </c>
      <c r="F16" s="207">
        <v>174</v>
      </c>
      <c r="G16" s="207">
        <v>921</v>
      </c>
      <c r="H16" s="207">
        <v>102</v>
      </c>
      <c r="I16" s="207">
        <v>132</v>
      </c>
      <c r="J16" s="207">
        <v>891</v>
      </c>
      <c r="K16" s="207">
        <v>117</v>
      </c>
      <c r="L16" s="207">
        <v>192</v>
      </c>
      <c r="M16" s="207">
        <v>291</v>
      </c>
      <c r="N16" s="207">
        <v>597</v>
      </c>
      <c r="O16" s="207">
        <v>66</v>
      </c>
      <c r="P16" s="100">
        <v>306</v>
      </c>
      <c r="Q16" s="88">
        <v>3117</v>
      </c>
      <c r="R16" s="88">
        <v>957</v>
      </c>
      <c r="S16" s="88">
        <v>50880</v>
      </c>
      <c r="T16" s="88">
        <v>0</v>
      </c>
      <c r="U16" s="88">
        <v>50880</v>
      </c>
    </row>
    <row r="17" spans="1:21">
      <c r="A17" s="87" t="s">
        <v>199</v>
      </c>
      <c r="B17" s="100">
        <v>46176</v>
      </c>
      <c r="C17" s="100">
        <v>1119</v>
      </c>
      <c r="D17" s="88">
        <v>258</v>
      </c>
      <c r="E17" s="207">
        <v>159</v>
      </c>
      <c r="F17" s="207">
        <v>201</v>
      </c>
      <c r="G17" s="207">
        <v>561</v>
      </c>
      <c r="H17" s="207">
        <v>102</v>
      </c>
      <c r="I17" s="207">
        <v>99</v>
      </c>
      <c r="J17" s="207">
        <v>489</v>
      </c>
      <c r="K17" s="207">
        <v>189</v>
      </c>
      <c r="L17" s="207">
        <v>186</v>
      </c>
      <c r="M17" s="207">
        <v>246</v>
      </c>
      <c r="N17" s="207">
        <v>378</v>
      </c>
      <c r="O17" s="207">
        <v>78</v>
      </c>
      <c r="P17" s="100">
        <v>234</v>
      </c>
      <c r="Q17" s="88">
        <v>1767</v>
      </c>
      <c r="R17" s="88">
        <v>840</v>
      </c>
      <c r="S17" s="88">
        <v>47340</v>
      </c>
      <c r="T17" s="88">
        <v>0</v>
      </c>
      <c r="U17" s="88">
        <v>47340</v>
      </c>
    </row>
    <row r="18" spans="1:21">
      <c r="A18" s="87" t="s">
        <v>200</v>
      </c>
      <c r="B18" s="100">
        <v>30891</v>
      </c>
      <c r="C18" s="100">
        <v>570</v>
      </c>
      <c r="D18" s="88">
        <v>81</v>
      </c>
      <c r="E18" s="207">
        <v>75</v>
      </c>
      <c r="F18" s="207">
        <v>69</v>
      </c>
      <c r="G18" s="207">
        <v>201</v>
      </c>
      <c r="H18" s="207">
        <v>33</v>
      </c>
      <c r="I18" s="207">
        <v>48</v>
      </c>
      <c r="J18" s="207">
        <v>225</v>
      </c>
      <c r="K18" s="207">
        <v>15</v>
      </c>
      <c r="L18" s="207">
        <v>204</v>
      </c>
      <c r="M18" s="207">
        <v>150</v>
      </c>
      <c r="N18" s="207">
        <v>168</v>
      </c>
      <c r="O18" s="207">
        <v>27</v>
      </c>
      <c r="P18" s="100">
        <v>159</v>
      </c>
      <c r="Q18" s="88">
        <v>738</v>
      </c>
      <c r="R18" s="88">
        <v>549</v>
      </c>
      <c r="S18" s="88">
        <v>31575</v>
      </c>
      <c r="T18" s="88">
        <v>0</v>
      </c>
      <c r="U18" s="88">
        <v>31575</v>
      </c>
    </row>
    <row r="19" spans="1:21">
      <c r="A19" s="87" t="s">
        <v>55</v>
      </c>
      <c r="B19" s="100">
        <v>578697</v>
      </c>
      <c r="C19" s="100">
        <v>11193</v>
      </c>
      <c r="D19" s="88">
        <v>5805</v>
      </c>
      <c r="E19" s="207">
        <v>4350</v>
      </c>
      <c r="F19" s="207">
        <v>8124</v>
      </c>
      <c r="G19" s="207">
        <v>6879</v>
      </c>
      <c r="H19" s="207">
        <v>3768</v>
      </c>
      <c r="I19" s="207">
        <v>5361</v>
      </c>
      <c r="J19" s="207">
        <v>5331</v>
      </c>
      <c r="K19" s="207">
        <v>1239</v>
      </c>
      <c r="L19" s="207">
        <v>7287</v>
      </c>
      <c r="M19" s="207">
        <v>3540</v>
      </c>
      <c r="N19" s="207">
        <v>4827</v>
      </c>
      <c r="O19" s="207">
        <v>2238</v>
      </c>
      <c r="P19" s="100">
        <v>3207</v>
      </c>
      <c r="Q19" s="88">
        <v>34212</v>
      </c>
      <c r="R19" s="88">
        <v>12237</v>
      </c>
      <c r="S19" s="88">
        <v>599691</v>
      </c>
      <c r="T19" s="88">
        <v>3</v>
      </c>
      <c r="U19" s="88">
        <v>599694</v>
      </c>
    </row>
    <row r="20" spans="1:21">
      <c r="A20" s="87" t="s">
        <v>201</v>
      </c>
      <c r="B20" s="100">
        <v>219576</v>
      </c>
      <c r="C20" s="100">
        <v>3954</v>
      </c>
      <c r="D20" s="88">
        <v>1056</v>
      </c>
      <c r="E20" s="207">
        <v>1059</v>
      </c>
      <c r="F20" s="207">
        <v>2007</v>
      </c>
      <c r="G20" s="207">
        <v>3666</v>
      </c>
      <c r="H20" s="207">
        <v>1176</v>
      </c>
      <c r="I20" s="207">
        <v>1032</v>
      </c>
      <c r="J20" s="207">
        <v>2883</v>
      </c>
      <c r="K20" s="207">
        <v>588</v>
      </c>
      <c r="L20" s="207">
        <v>1245</v>
      </c>
      <c r="M20" s="207">
        <v>933</v>
      </c>
      <c r="N20" s="207">
        <v>2640</v>
      </c>
      <c r="O20" s="207">
        <v>402</v>
      </c>
      <c r="P20" s="100">
        <v>1077</v>
      </c>
      <c r="Q20" s="88">
        <v>12003</v>
      </c>
      <c r="R20" s="88">
        <v>3864</v>
      </c>
      <c r="S20" s="88">
        <v>225180</v>
      </c>
      <c r="T20" s="88">
        <v>6</v>
      </c>
      <c r="U20" s="88">
        <v>225186</v>
      </c>
    </row>
    <row r="21" spans="1:21">
      <c r="A21" s="87" t="s">
        <v>202</v>
      </c>
      <c r="B21" s="100">
        <v>95001</v>
      </c>
      <c r="C21" s="100">
        <v>2559</v>
      </c>
      <c r="D21" s="88">
        <v>387</v>
      </c>
      <c r="E21" s="207">
        <v>330</v>
      </c>
      <c r="F21" s="207">
        <v>327</v>
      </c>
      <c r="G21" s="207">
        <v>510</v>
      </c>
      <c r="H21" s="207">
        <v>210</v>
      </c>
      <c r="I21" s="207">
        <v>252</v>
      </c>
      <c r="J21" s="207">
        <v>513</v>
      </c>
      <c r="K21" s="207">
        <v>84</v>
      </c>
      <c r="L21" s="207">
        <v>894</v>
      </c>
      <c r="M21" s="207">
        <v>366</v>
      </c>
      <c r="N21" s="207">
        <v>408</v>
      </c>
      <c r="O21" s="207">
        <v>141</v>
      </c>
      <c r="P21" s="100">
        <v>393</v>
      </c>
      <c r="Q21" s="88">
        <v>2796</v>
      </c>
      <c r="R21" s="88">
        <v>1929</v>
      </c>
      <c r="S21" s="88">
        <v>97467</v>
      </c>
      <c r="T21" s="88">
        <v>0</v>
      </c>
      <c r="U21" s="88">
        <v>97467</v>
      </c>
    </row>
    <row r="22" spans="1:21">
      <c r="A22" s="89" t="s">
        <v>203</v>
      </c>
      <c r="B22" s="100">
        <v>4481478</v>
      </c>
      <c r="C22" s="100">
        <v>185883</v>
      </c>
      <c r="D22" s="88">
        <v>101937</v>
      </c>
      <c r="E22" s="207">
        <v>69471</v>
      </c>
      <c r="F22" s="207">
        <v>95253</v>
      </c>
      <c r="G22" s="207">
        <v>55113</v>
      </c>
      <c r="H22" s="207">
        <v>52767</v>
      </c>
      <c r="I22" s="207">
        <v>51501</v>
      </c>
      <c r="J22" s="207">
        <v>41382</v>
      </c>
      <c r="K22" s="207">
        <v>35820</v>
      </c>
      <c r="L22" s="207">
        <v>43278</v>
      </c>
      <c r="M22" s="207">
        <v>36963</v>
      </c>
      <c r="N22" s="207">
        <v>38823</v>
      </c>
      <c r="O22" s="207">
        <v>34227</v>
      </c>
      <c r="P22" s="100">
        <v>22983</v>
      </c>
      <c r="Q22" s="88">
        <v>349680</v>
      </c>
      <c r="R22" s="88">
        <v>101739</v>
      </c>
      <c r="S22" s="88">
        <v>4699053</v>
      </c>
      <c r="T22" s="88">
        <v>36</v>
      </c>
      <c r="U22" s="88">
        <v>4699089</v>
      </c>
    </row>
    <row r="23" spans="1:21">
      <c r="A23" s="87" t="s">
        <v>204</v>
      </c>
      <c r="B23" s="100">
        <v>654</v>
      </c>
      <c r="C23" s="100">
        <v>75</v>
      </c>
      <c r="D23" s="88">
        <v>0</v>
      </c>
      <c r="E23" s="207">
        <v>0</v>
      </c>
      <c r="F23" s="207">
        <v>0</v>
      </c>
      <c r="G23" s="207">
        <v>3</v>
      </c>
      <c r="H23" s="207">
        <v>0</v>
      </c>
      <c r="I23" s="207">
        <v>0</v>
      </c>
      <c r="J23" s="207">
        <v>6</v>
      </c>
      <c r="K23" s="207">
        <v>0</v>
      </c>
      <c r="L23" s="207">
        <v>0</v>
      </c>
      <c r="M23" s="207">
        <v>3</v>
      </c>
      <c r="N23" s="207">
        <v>0</v>
      </c>
      <c r="O23" s="207">
        <v>0</v>
      </c>
      <c r="P23" s="100">
        <v>3</v>
      </c>
      <c r="Q23" s="88">
        <v>6</v>
      </c>
      <c r="R23" s="88">
        <v>12</v>
      </c>
      <c r="S23" s="88">
        <v>669</v>
      </c>
      <c r="T23" s="88">
        <v>0</v>
      </c>
      <c r="U23" s="88">
        <v>669</v>
      </c>
    </row>
    <row r="24" spans="1:21" s="184" customFormat="1">
      <c r="A24" s="206" t="s">
        <v>114</v>
      </c>
      <c r="B24" s="100">
        <f>B22+B23</f>
        <v>4482132</v>
      </c>
      <c r="C24" s="100">
        <f t="shared" ref="C24:U24" si="0">C22+C23</f>
        <v>185958</v>
      </c>
      <c r="D24" s="207">
        <f t="shared" si="0"/>
        <v>101937</v>
      </c>
      <c r="E24" s="207">
        <f t="shared" si="0"/>
        <v>69471</v>
      </c>
      <c r="F24" s="207">
        <f t="shared" si="0"/>
        <v>95253</v>
      </c>
      <c r="G24" s="207">
        <f t="shared" si="0"/>
        <v>55116</v>
      </c>
      <c r="H24" s="207">
        <f t="shared" si="0"/>
        <v>52767</v>
      </c>
      <c r="I24" s="207">
        <f t="shared" si="0"/>
        <v>51501</v>
      </c>
      <c r="J24" s="207">
        <f t="shared" si="0"/>
        <v>41388</v>
      </c>
      <c r="K24" s="207">
        <f t="shared" si="0"/>
        <v>35820</v>
      </c>
      <c r="L24" s="207">
        <f t="shared" si="0"/>
        <v>43278</v>
      </c>
      <c r="M24" s="207">
        <f t="shared" si="0"/>
        <v>36966</v>
      </c>
      <c r="N24" s="207">
        <f t="shared" si="0"/>
        <v>38823</v>
      </c>
      <c r="O24" s="207">
        <f t="shared" si="0"/>
        <v>34227</v>
      </c>
      <c r="P24" s="100">
        <f t="shared" si="0"/>
        <v>22986</v>
      </c>
      <c r="Q24" s="207">
        <f t="shared" si="0"/>
        <v>349686</v>
      </c>
      <c r="R24" s="207">
        <f t="shared" si="0"/>
        <v>101751</v>
      </c>
      <c r="S24" s="207">
        <f t="shared" si="0"/>
        <v>4699722</v>
      </c>
      <c r="T24" s="207">
        <f t="shared" si="0"/>
        <v>36</v>
      </c>
      <c r="U24" s="207">
        <f t="shared" si="0"/>
        <v>4699758</v>
      </c>
    </row>
    <row r="25" spans="1:21">
      <c r="A25" s="80"/>
      <c r="B25" s="77"/>
      <c r="C25" s="77"/>
      <c r="D25" s="77"/>
      <c r="E25" s="77"/>
      <c r="F25" s="77"/>
      <c r="G25" s="77"/>
      <c r="H25" s="77"/>
      <c r="I25" s="77"/>
      <c r="J25" s="77"/>
      <c r="K25" s="77"/>
      <c r="L25" s="77"/>
      <c r="M25" s="77"/>
      <c r="N25" s="77"/>
      <c r="O25" s="77"/>
      <c r="P25" s="77"/>
      <c r="Q25" s="77"/>
      <c r="R25" s="77"/>
      <c r="S25" s="77"/>
      <c r="T25" s="77"/>
      <c r="U25" s="77"/>
    </row>
    <row r="26" spans="1:21">
      <c r="A26" s="81" t="s">
        <v>228</v>
      </c>
      <c r="B26" s="81"/>
      <c r="C26" s="81"/>
      <c r="D26" s="81"/>
      <c r="E26" s="81"/>
      <c r="F26" s="81"/>
      <c r="G26" s="81"/>
      <c r="H26" s="81"/>
      <c r="I26" s="81"/>
      <c r="J26" s="81"/>
      <c r="K26" s="81"/>
      <c r="L26" s="81"/>
      <c r="M26" s="81"/>
      <c r="N26" s="81"/>
      <c r="O26" s="81"/>
      <c r="P26" s="81"/>
      <c r="Q26" s="81"/>
      <c r="R26" s="81"/>
      <c r="S26" s="81"/>
      <c r="T26" s="81"/>
      <c r="U26" s="81"/>
    </row>
    <row r="27" spans="1:21">
      <c r="A27" s="222" t="s">
        <v>205</v>
      </c>
      <c r="B27" s="223"/>
      <c r="C27" s="223"/>
      <c r="D27" s="223"/>
      <c r="E27" s="223"/>
      <c r="F27" s="223"/>
      <c r="G27" s="77"/>
      <c r="H27" s="77"/>
      <c r="I27" s="77"/>
      <c r="J27" s="77"/>
      <c r="K27" s="77"/>
      <c r="L27" s="77"/>
      <c r="M27" s="77"/>
      <c r="N27" s="77"/>
      <c r="O27" s="77"/>
      <c r="P27" s="77"/>
      <c r="Q27" s="77"/>
      <c r="R27" s="77"/>
      <c r="S27" s="77"/>
      <c r="T27" s="77"/>
      <c r="U27" s="77"/>
    </row>
    <row r="28" spans="1:21">
      <c r="A28" s="222" t="s">
        <v>206</v>
      </c>
      <c r="B28" s="223"/>
      <c r="C28" s="223"/>
      <c r="D28" s="223"/>
      <c r="E28" s="223"/>
      <c r="F28" s="223"/>
      <c r="G28" s="77"/>
      <c r="H28" s="77"/>
      <c r="I28" s="77"/>
      <c r="J28" s="77"/>
      <c r="K28" s="77"/>
      <c r="L28" s="77"/>
      <c r="M28" s="77"/>
      <c r="N28" s="77"/>
      <c r="O28" s="77"/>
      <c r="P28" s="77"/>
      <c r="Q28" s="77"/>
      <c r="R28" s="77"/>
      <c r="S28" s="77"/>
      <c r="T28" s="77"/>
      <c r="U28" s="77"/>
    </row>
    <row r="29" spans="1:21">
      <c r="A29" s="222" t="s">
        <v>207</v>
      </c>
      <c r="B29" s="223"/>
      <c r="C29" s="223"/>
      <c r="D29" s="223"/>
      <c r="E29" s="223"/>
      <c r="F29" s="223"/>
      <c r="G29" s="77"/>
      <c r="H29" s="77"/>
      <c r="I29" s="77"/>
      <c r="J29" s="77"/>
      <c r="K29" s="77"/>
      <c r="L29" s="77"/>
      <c r="M29" s="77"/>
      <c r="N29" s="77"/>
      <c r="O29" s="77"/>
      <c r="P29" s="77"/>
      <c r="Q29" s="77"/>
      <c r="R29" s="77"/>
      <c r="S29" s="77"/>
      <c r="T29" s="77"/>
      <c r="U29" s="77"/>
    </row>
    <row r="30" spans="1:21">
      <c r="A30" s="222" t="s">
        <v>213</v>
      </c>
      <c r="B30" s="223"/>
      <c r="C30" s="223"/>
      <c r="D30" s="223"/>
      <c r="E30" s="223"/>
      <c r="F30" s="223"/>
      <c r="G30" s="77"/>
      <c r="H30" s="77"/>
      <c r="I30" s="77"/>
      <c r="J30" s="77"/>
      <c r="K30" s="77"/>
      <c r="L30" s="77"/>
      <c r="M30" s="77"/>
      <c r="N30" s="77"/>
      <c r="O30" s="77"/>
      <c r="P30" s="77"/>
      <c r="Q30" s="77"/>
      <c r="R30" s="77"/>
      <c r="S30" s="77"/>
      <c r="T30" s="77"/>
      <c r="U30" s="77"/>
    </row>
    <row r="31" spans="1:21">
      <c r="A31" s="221" t="s">
        <v>208</v>
      </c>
      <c r="B31" s="223"/>
      <c r="C31" s="223"/>
      <c r="D31" s="223"/>
      <c r="E31" s="223"/>
      <c r="F31" s="223"/>
      <c r="G31" s="77"/>
      <c r="H31" s="77"/>
      <c r="I31" s="77"/>
      <c r="J31" s="77"/>
      <c r="K31" s="77"/>
      <c r="L31" s="77"/>
      <c r="M31" s="77"/>
      <c r="N31" s="77"/>
      <c r="O31" s="77"/>
      <c r="P31" s="77"/>
      <c r="Q31" s="77"/>
      <c r="R31" s="77"/>
      <c r="S31" s="77"/>
      <c r="T31" s="77"/>
      <c r="U31" s="77"/>
    </row>
    <row r="32" spans="1:21">
      <c r="A32" s="221" t="s">
        <v>209</v>
      </c>
      <c r="B32" s="223"/>
      <c r="C32" s="223"/>
      <c r="D32" s="223"/>
      <c r="E32" s="223"/>
      <c r="F32" s="223"/>
      <c r="G32" s="77"/>
      <c r="H32" s="77"/>
      <c r="I32" s="77"/>
      <c r="J32" s="77"/>
      <c r="K32" s="77"/>
      <c r="L32" s="77"/>
      <c r="M32" s="77"/>
      <c r="N32" s="77"/>
      <c r="O32" s="77"/>
      <c r="P32" s="77"/>
      <c r="Q32" s="77"/>
      <c r="R32" s="77"/>
      <c r="S32" s="77"/>
      <c r="T32" s="77"/>
      <c r="U32" s="77"/>
    </row>
    <row r="33" spans="1:21">
      <c r="A33" s="221" t="s">
        <v>210</v>
      </c>
      <c r="B33" s="223"/>
      <c r="C33" s="223"/>
      <c r="D33" s="223"/>
      <c r="E33" s="223"/>
      <c r="F33" s="223"/>
      <c r="G33" s="77"/>
      <c r="H33" s="77"/>
      <c r="I33" s="77"/>
      <c r="J33" s="77"/>
      <c r="K33" s="77"/>
      <c r="L33" s="77"/>
      <c r="M33" s="77"/>
      <c r="N33" s="77"/>
      <c r="O33" s="77"/>
      <c r="P33" s="77"/>
      <c r="Q33" s="77"/>
      <c r="R33" s="77"/>
      <c r="S33" s="77"/>
      <c r="T33" s="77"/>
      <c r="U33" s="77"/>
    </row>
    <row r="34" spans="1:21" ht="25.5" customHeight="1">
      <c r="A34" s="328" t="s">
        <v>214</v>
      </c>
      <c r="B34" s="328"/>
      <c r="C34" s="328"/>
      <c r="D34" s="328"/>
      <c r="E34" s="328"/>
      <c r="F34" s="328"/>
      <c r="G34" s="328"/>
      <c r="H34" s="328"/>
      <c r="I34" s="328"/>
      <c r="J34" s="328"/>
      <c r="K34" s="328"/>
      <c r="L34" s="328"/>
      <c r="M34" s="328"/>
      <c r="N34" s="328"/>
      <c r="O34" s="328"/>
      <c r="P34" s="328"/>
      <c r="Q34" s="328"/>
      <c r="R34" s="328"/>
      <c r="S34" s="328"/>
      <c r="T34" s="328"/>
      <c r="U34" s="328"/>
    </row>
    <row r="35" spans="1:21">
      <c r="A35" s="84" t="s">
        <v>211</v>
      </c>
      <c r="B35" s="77"/>
      <c r="C35" s="77"/>
      <c r="D35" s="77"/>
      <c r="E35" s="77"/>
      <c r="F35" s="77"/>
      <c r="G35" s="77"/>
      <c r="H35" s="77"/>
      <c r="I35" s="77"/>
      <c r="J35" s="77"/>
      <c r="K35" s="77"/>
      <c r="L35" s="77"/>
      <c r="M35" s="77"/>
      <c r="N35" s="77"/>
      <c r="O35" s="77"/>
      <c r="P35" s="77"/>
      <c r="Q35" s="77"/>
      <c r="R35" s="77"/>
      <c r="S35" s="77"/>
      <c r="T35" s="77"/>
      <c r="U35" s="77"/>
    </row>
    <row r="36" spans="1:21" ht="35.1" customHeight="1">
      <c r="A36" s="132" t="s">
        <v>226</v>
      </c>
      <c r="B36" s="77"/>
      <c r="C36" s="77"/>
      <c r="D36" s="77"/>
      <c r="E36" s="77"/>
      <c r="F36" s="77"/>
      <c r="G36" s="77"/>
      <c r="H36" s="77"/>
      <c r="I36" s="77"/>
      <c r="J36" s="77"/>
      <c r="K36" s="77"/>
      <c r="L36" s="77"/>
      <c r="M36" s="77"/>
      <c r="N36" s="77"/>
      <c r="O36" s="77"/>
      <c r="P36" s="77"/>
      <c r="Q36" s="77"/>
      <c r="R36" s="77"/>
      <c r="S36" s="77"/>
      <c r="T36" s="77"/>
      <c r="U36" s="77"/>
    </row>
    <row r="37" spans="1:21" ht="20.100000000000001" customHeight="1">
      <c r="A37" s="97" t="s">
        <v>286</v>
      </c>
      <c r="B37" s="77"/>
      <c r="C37" s="77"/>
      <c r="D37" s="77"/>
      <c r="E37" s="77"/>
      <c r="F37" s="77"/>
      <c r="G37" s="77"/>
      <c r="H37" s="77"/>
      <c r="I37" s="77"/>
      <c r="J37" s="77"/>
      <c r="K37" s="77"/>
      <c r="L37" s="77"/>
      <c r="M37" s="77"/>
      <c r="N37" s="77"/>
      <c r="O37" s="77"/>
      <c r="P37" s="77"/>
      <c r="Q37" s="77"/>
      <c r="R37" s="77"/>
      <c r="S37" s="77"/>
      <c r="T37" s="77"/>
      <c r="U37" s="77"/>
    </row>
    <row r="38" spans="1:21" ht="14.25" customHeight="1">
      <c r="A38" s="102" t="s">
        <v>212</v>
      </c>
      <c r="B38" s="329" t="s">
        <v>225</v>
      </c>
      <c r="C38" s="329"/>
      <c r="D38" s="329"/>
      <c r="E38" s="329"/>
      <c r="F38" s="329"/>
      <c r="G38" s="329"/>
      <c r="H38" s="329"/>
      <c r="I38" s="329"/>
      <c r="J38" s="329"/>
      <c r="K38" s="329"/>
      <c r="L38" s="329"/>
      <c r="M38" s="329"/>
      <c r="N38" s="329"/>
      <c r="O38" s="329"/>
      <c r="P38" s="329"/>
      <c r="Q38" s="329"/>
      <c r="R38" s="329"/>
      <c r="S38" s="329"/>
      <c r="T38" s="90"/>
      <c r="U38" s="90"/>
    </row>
    <row r="39" spans="1:21" ht="30.4">
      <c r="A39" s="103"/>
      <c r="B39" s="99" t="s">
        <v>177</v>
      </c>
      <c r="C39" s="99" t="s">
        <v>68</v>
      </c>
      <c r="D39" s="86" t="s">
        <v>178</v>
      </c>
      <c r="E39" s="86" t="s">
        <v>179</v>
      </c>
      <c r="F39" s="86" t="s">
        <v>229</v>
      </c>
      <c r="G39" s="86" t="s">
        <v>180</v>
      </c>
      <c r="H39" s="86" t="s">
        <v>230</v>
      </c>
      <c r="I39" s="86" t="s">
        <v>231</v>
      </c>
      <c r="J39" s="86" t="s">
        <v>181</v>
      </c>
      <c r="K39" s="86" t="s">
        <v>182</v>
      </c>
      <c r="L39" s="86" t="s">
        <v>183</v>
      </c>
      <c r="M39" s="86" t="s">
        <v>184</v>
      </c>
      <c r="N39" s="86" t="s">
        <v>185</v>
      </c>
      <c r="O39" s="86" t="s">
        <v>300</v>
      </c>
      <c r="P39" s="99" t="s">
        <v>186</v>
      </c>
      <c r="Q39" s="86" t="s">
        <v>187</v>
      </c>
      <c r="R39" s="86" t="s">
        <v>232</v>
      </c>
      <c r="S39" s="86" t="s">
        <v>113</v>
      </c>
    </row>
    <row r="40" spans="1:21">
      <c r="A40" s="87" t="s">
        <v>188</v>
      </c>
      <c r="B40" s="101">
        <f>B6/S6</f>
        <v>0.97080010721704746</v>
      </c>
      <c r="C40" s="101">
        <f>C6/S6</f>
        <v>9.9192521610936141E-2</v>
      </c>
      <c r="D40" s="91">
        <f>D6/S6</f>
        <v>3.5013067077665351E-3</v>
      </c>
      <c r="E40" s="219">
        <f>E6/S6</f>
        <v>3.3840380620518661E-3</v>
      </c>
      <c r="F40" s="219">
        <f>F6/S6</f>
        <v>2.1108356228640352E-3</v>
      </c>
      <c r="G40" s="219">
        <f>G6/S6</f>
        <v>9.5992762849293044E-3</v>
      </c>
      <c r="H40" s="219">
        <f>H6/S6</f>
        <v>1.7255243583729812E-3</v>
      </c>
      <c r="I40" s="219">
        <f>I6/S6</f>
        <v>1.4239764122495476E-3</v>
      </c>
      <c r="J40" s="219">
        <f>J6/S6</f>
        <v>9.7668029216645448E-3</v>
      </c>
      <c r="K40" s="219">
        <f>K6/S6</f>
        <v>2.027072304496415E-3</v>
      </c>
      <c r="L40" s="219">
        <f>L6/S6</f>
        <v>3.5348120351135831E-3</v>
      </c>
      <c r="M40" s="219">
        <f>M6/S6</f>
        <v>6.5167861690008716E-3</v>
      </c>
      <c r="N40" s="219">
        <f>N6/S6</f>
        <v>4.9085304563425587E-3</v>
      </c>
      <c r="O40" s="219">
        <f>O6/S6</f>
        <v>1.4407290759230718E-3</v>
      </c>
      <c r="P40" s="101">
        <f>P6/S6</f>
        <v>5.3943577028747573E-3</v>
      </c>
      <c r="Q40" s="91">
        <f>Q6/S6</f>
        <v>3.2299135562554447E-2</v>
      </c>
      <c r="R40" s="91">
        <f>R6/S6</f>
        <v>2.0103196408228909E-2</v>
      </c>
      <c r="S40" s="91">
        <f>S6/S6</f>
        <v>1</v>
      </c>
    </row>
    <row r="41" spans="1:21">
      <c r="A41" s="87" t="s">
        <v>189</v>
      </c>
      <c r="B41" s="101">
        <f t="shared" ref="B41:B58" si="1">B7/S7</f>
        <v>0.92808974180334913</v>
      </c>
      <c r="C41" s="101">
        <f t="shared" ref="C41:C58" si="2">C7/S7</f>
        <v>2.4254489857855367E-2</v>
      </c>
      <c r="D41" s="91">
        <f t="shared" ref="D41:D58" si="3">D7/S7</f>
        <v>4.4157029068358077E-2</v>
      </c>
      <c r="E41" s="219">
        <f t="shared" ref="E41:E58" si="4">E7/S7</f>
        <v>3.0181159489447475E-2</v>
      </c>
      <c r="F41" s="219">
        <f t="shared" ref="F41:F58" si="5">F7/S7</f>
        <v>4.4155120318074149E-2</v>
      </c>
      <c r="G41" s="219">
        <f t="shared" ref="G41:G58" si="6">G7/S7</f>
        <v>1.2259903073660582E-2</v>
      </c>
      <c r="H41" s="219">
        <f t="shared" ref="H41:H58" si="7">H7/S7</f>
        <v>2.3218038453683219E-2</v>
      </c>
      <c r="I41" s="219">
        <f t="shared" ref="I41:I58" si="8">I7/S7</f>
        <v>2.2927908410526377E-2</v>
      </c>
      <c r="J41" s="219">
        <f t="shared" ref="J41:J58" si="9">J7/S7</f>
        <v>8.2228962231558136E-3</v>
      </c>
      <c r="K41" s="219">
        <f t="shared" ref="K41:K58" si="10">K7/S7</f>
        <v>1.8156032700709864E-2</v>
      </c>
      <c r="L41" s="219">
        <f t="shared" ref="L41:L58" si="11">L7/S7</f>
        <v>1.295277942672594E-2</v>
      </c>
      <c r="M41" s="219">
        <f t="shared" ref="M41:M58" si="12">M7/S7</f>
        <v>1.0803526607024582E-2</v>
      </c>
      <c r="N41" s="219">
        <f t="shared" ref="N41:N58" si="13">N7/S7</f>
        <v>9.5513864207687309E-3</v>
      </c>
      <c r="O41" s="219">
        <f t="shared" ref="O41:O58" si="14">O7/S7</f>
        <v>1.3221913216759591E-2</v>
      </c>
      <c r="P41" s="101">
        <f t="shared" ref="P41:P58" si="15">P7/S7</f>
        <v>3.9835618425548237E-3</v>
      </c>
      <c r="Q41" s="91">
        <f t="shared" ref="Q41:Q58" si="16">Q7/S7</f>
        <v>0.12236234570139892</v>
      </c>
      <c r="R41" s="91">
        <f t="shared" ref="R41:R58" si="17">R7/S7</f>
        <v>2.4031166074635953E-2</v>
      </c>
      <c r="S41" s="91">
        <f t="shared" ref="S41:S58" si="18">S7/S7</f>
        <v>1</v>
      </c>
    </row>
    <row r="42" spans="1:21">
      <c r="A42" s="87" t="s">
        <v>190</v>
      </c>
      <c r="B42" s="101">
        <f t="shared" si="1"/>
        <v>0.96229392276768766</v>
      </c>
      <c r="C42" s="101">
        <f t="shared" si="2"/>
        <v>5.867062998415546E-2</v>
      </c>
      <c r="D42" s="91">
        <f t="shared" si="3"/>
        <v>5.5586837246454617E-3</v>
      </c>
      <c r="E42" s="219">
        <f t="shared" si="4"/>
        <v>1.0004321238231173E-2</v>
      </c>
      <c r="F42" s="219">
        <f t="shared" si="5"/>
        <v>9.6638600442599549E-3</v>
      </c>
      <c r="G42" s="219">
        <f t="shared" si="6"/>
        <v>7.7323975015386225E-3</v>
      </c>
      <c r="H42" s="219">
        <f t="shared" si="7"/>
        <v>4.7075307397174172E-3</v>
      </c>
      <c r="I42" s="219">
        <f t="shared" si="8"/>
        <v>6.1283014914819229E-3</v>
      </c>
      <c r="J42" s="219">
        <f t="shared" si="9"/>
        <v>6.6128039598255788E-3</v>
      </c>
      <c r="K42" s="219">
        <f t="shared" si="10"/>
        <v>2.6909528985032804E-3</v>
      </c>
      <c r="L42" s="219">
        <f t="shared" si="11"/>
        <v>7.3002736784213073E-3</v>
      </c>
      <c r="M42" s="219">
        <f t="shared" si="12"/>
        <v>9.0091269789306892E-3</v>
      </c>
      <c r="N42" s="219">
        <f t="shared" si="13"/>
        <v>6.2068694593214345E-3</v>
      </c>
      <c r="O42" s="219">
        <f t="shared" si="14"/>
        <v>7.18242172666204E-3</v>
      </c>
      <c r="P42" s="101">
        <f t="shared" si="15"/>
        <v>5.0872759176083908E-3</v>
      </c>
      <c r="Q42" s="91">
        <f t="shared" si="16"/>
        <v>4.9425799101706233E-2</v>
      </c>
      <c r="R42" s="91">
        <f t="shared" si="17"/>
        <v>2.2463891471447089E-2</v>
      </c>
      <c r="S42" s="91">
        <f t="shared" si="18"/>
        <v>1</v>
      </c>
    </row>
    <row r="43" spans="1:21">
      <c r="A43" s="87" t="s">
        <v>191</v>
      </c>
      <c r="B43" s="101">
        <f t="shared" si="1"/>
        <v>0.96544849852186088</v>
      </c>
      <c r="C43" s="101">
        <f t="shared" si="2"/>
        <v>8.6218297806130384E-2</v>
      </c>
      <c r="D43" s="91">
        <f t="shared" si="3"/>
        <v>3.4133343706239305E-3</v>
      </c>
      <c r="E43" s="219">
        <f t="shared" si="4"/>
        <v>6.632176754317722E-3</v>
      </c>
      <c r="F43" s="219">
        <f t="shared" si="5"/>
        <v>4.2593745137700324E-3</v>
      </c>
      <c r="G43" s="219">
        <f t="shared" si="6"/>
        <v>8.2270110471448568E-3</v>
      </c>
      <c r="H43" s="219">
        <f t="shared" si="7"/>
        <v>2.7326124163684455E-3</v>
      </c>
      <c r="I43" s="219">
        <f t="shared" si="8"/>
        <v>2.6450910222498834E-3</v>
      </c>
      <c r="J43" s="219">
        <f t="shared" si="9"/>
        <v>7.2156527151081371E-3</v>
      </c>
      <c r="K43" s="219">
        <f t="shared" si="10"/>
        <v>1.9546444686478915E-3</v>
      </c>
      <c r="L43" s="219">
        <f t="shared" si="11"/>
        <v>5.7277890150925779E-3</v>
      </c>
      <c r="M43" s="219">
        <f t="shared" si="12"/>
        <v>7.4976660961568386E-3</v>
      </c>
      <c r="N43" s="219">
        <f t="shared" si="13"/>
        <v>6.6905243503967635E-3</v>
      </c>
      <c r="O43" s="219">
        <f t="shared" si="14"/>
        <v>1.1543099424303718E-2</v>
      </c>
      <c r="P43" s="101">
        <f t="shared" si="15"/>
        <v>4.4052435039676364E-3</v>
      </c>
      <c r="Q43" s="91">
        <f t="shared" si="16"/>
        <v>3.7128520304963435E-2</v>
      </c>
      <c r="R43" s="91">
        <f t="shared" si="17"/>
        <v>2.0548078419169131E-2</v>
      </c>
      <c r="S43" s="91">
        <f t="shared" si="18"/>
        <v>1</v>
      </c>
    </row>
    <row r="44" spans="1:21">
      <c r="A44" s="87" t="s">
        <v>192</v>
      </c>
      <c r="B44" s="101">
        <f t="shared" si="1"/>
        <v>0.96382575757575761</v>
      </c>
      <c r="C44" s="101">
        <f t="shared" si="2"/>
        <v>0.16635101010101011</v>
      </c>
      <c r="D44" s="91">
        <f t="shared" si="3"/>
        <v>3.4090909090909089E-3</v>
      </c>
      <c r="E44" s="219">
        <f t="shared" si="4"/>
        <v>1.7045454545454545E-3</v>
      </c>
      <c r="F44" s="219">
        <f t="shared" si="5"/>
        <v>1.3888888888888889E-3</v>
      </c>
      <c r="G44" s="219">
        <f t="shared" si="6"/>
        <v>6.1237373737373741E-3</v>
      </c>
      <c r="H44" s="219">
        <f t="shared" si="7"/>
        <v>1.893939393939394E-3</v>
      </c>
      <c r="I44" s="219">
        <f t="shared" si="8"/>
        <v>1.0732323232323232E-3</v>
      </c>
      <c r="J44" s="219">
        <f t="shared" si="9"/>
        <v>4.4823232323232326E-3</v>
      </c>
      <c r="K44" s="219">
        <f t="shared" si="10"/>
        <v>8.2702020202020197E-3</v>
      </c>
      <c r="L44" s="219">
        <f t="shared" si="11"/>
        <v>1.893939393939394E-3</v>
      </c>
      <c r="M44" s="219">
        <f t="shared" si="12"/>
        <v>4.1035353535353539E-3</v>
      </c>
      <c r="N44" s="219">
        <f t="shared" si="13"/>
        <v>4.2297979797979801E-3</v>
      </c>
      <c r="O44" s="219">
        <f t="shared" si="14"/>
        <v>3.0303030303030303E-3</v>
      </c>
      <c r="P44" s="101">
        <f t="shared" si="15"/>
        <v>3.9141414141414142E-3</v>
      </c>
      <c r="Q44" s="91">
        <f t="shared" si="16"/>
        <v>1.7361111111111112E-2</v>
      </c>
      <c r="R44" s="91">
        <f t="shared" si="17"/>
        <v>2.2790404040404041E-2</v>
      </c>
      <c r="S44" s="91">
        <f t="shared" si="18"/>
        <v>1</v>
      </c>
    </row>
    <row r="45" spans="1:21">
      <c r="A45" s="87" t="s">
        <v>193</v>
      </c>
      <c r="B45" s="101">
        <f t="shared" si="1"/>
        <v>0.96719862951943014</v>
      </c>
      <c r="C45" s="101">
        <f t="shared" si="2"/>
        <v>6.8289604183572272E-2</v>
      </c>
      <c r="D45" s="91">
        <f t="shared" si="3"/>
        <v>1.5652330718600668E-2</v>
      </c>
      <c r="E45" s="219">
        <f t="shared" si="4"/>
        <v>4.1835722658010999E-3</v>
      </c>
      <c r="F45" s="219">
        <f t="shared" si="5"/>
        <v>2.6147326661256874E-3</v>
      </c>
      <c r="G45" s="219">
        <f t="shared" si="6"/>
        <v>8.7277973131367776E-3</v>
      </c>
      <c r="H45" s="219">
        <f t="shared" si="7"/>
        <v>3.1557118384275538E-3</v>
      </c>
      <c r="I45" s="219">
        <f t="shared" si="8"/>
        <v>1.8573618249030745E-3</v>
      </c>
      <c r="J45" s="219">
        <f t="shared" si="9"/>
        <v>6.92453340546389E-3</v>
      </c>
      <c r="K45" s="219">
        <f t="shared" si="10"/>
        <v>2.6147326661256874E-3</v>
      </c>
      <c r="L45" s="219">
        <f t="shared" si="11"/>
        <v>3.8048868451897935E-3</v>
      </c>
      <c r="M45" s="219">
        <f t="shared" si="12"/>
        <v>5.1393021368677308E-3</v>
      </c>
      <c r="N45" s="219">
        <f t="shared" si="13"/>
        <v>4.50815976918222E-3</v>
      </c>
      <c r="O45" s="219">
        <f t="shared" si="14"/>
        <v>6.7622396537733295E-3</v>
      </c>
      <c r="P45" s="101">
        <f t="shared" si="15"/>
        <v>5.6983139482463261E-3</v>
      </c>
      <c r="Q45" s="91">
        <f t="shared" si="16"/>
        <v>3.2675142007032726E-2</v>
      </c>
      <c r="R45" s="91">
        <f t="shared" si="17"/>
        <v>2.0178523126859617E-2</v>
      </c>
      <c r="S45" s="91">
        <f t="shared" si="18"/>
        <v>1</v>
      </c>
    </row>
    <row r="46" spans="1:21">
      <c r="A46" s="87" t="s">
        <v>194</v>
      </c>
      <c r="B46" s="101">
        <f t="shared" si="1"/>
        <v>0.97394544109015746</v>
      </c>
      <c r="C46" s="101">
        <f t="shared" si="2"/>
        <v>4.2514099063464927E-2</v>
      </c>
      <c r="D46" s="91">
        <f t="shared" si="3"/>
        <v>3.3174266976293159E-3</v>
      </c>
      <c r="E46" s="219">
        <f t="shared" si="4"/>
        <v>4.057468037869702E-3</v>
      </c>
      <c r="F46" s="219">
        <f t="shared" si="5"/>
        <v>2.4242733559598846E-3</v>
      </c>
      <c r="G46" s="219">
        <f t="shared" si="6"/>
        <v>6.379666726210223E-3</v>
      </c>
      <c r="H46" s="219">
        <f t="shared" si="7"/>
        <v>2.092530686196953E-3</v>
      </c>
      <c r="I46" s="219">
        <f t="shared" si="8"/>
        <v>1.4800826804807717E-3</v>
      </c>
      <c r="J46" s="219">
        <f t="shared" si="9"/>
        <v>5.2823640493020645E-3</v>
      </c>
      <c r="K46" s="219">
        <f t="shared" si="10"/>
        <v>3.8278000357261339E-4</v>
      </c>
      <c r="L46" s="219">
        <f t="shared" si="11"/>
        <v>4.9506213795391333E-3</v>
      </c>
      <c r="M46" s="219">
        <f t="shared" si="12"/>
        <v>7.3238574016893359E-3</v>
      </c>
      <c r="N46" s="219">
        <f t="shared" si="13"/>
        <v>4.8230280450149285E-3</v>
      </c>
      <c r="O46" s="219">
        <f t="shared" si="14"/>
        <v>1.6076760150049762E-3</v>
      </c>
      <c r="P46" s="101">
        <f t="shared" si="15"/>
        <v>4.644397376681042E-3</v>
      </c>
      <c r="Q46" s="91">
        <f t="shared" si="16"/>
        <v>2.8836093602470206E-2</v>
      </c>
      <c r="R46" s="91">
        <f t="shared" si="17"/>
        <v>2.0414933523872712E-2</v>
      </c>
      <c r="S46" s="91">
        <f t="shared" si="18"/>
        <v>1</v>
      </c>
    </row>
    <row r="47" spans="1:21">
      <c r="A47" s="87" t="s">
        <v>195</v>
      </c>
      <c r="B47" s="101">
        <f t="shared" si="1"/>
        <v>0.96771275660192468</v>
      </c>
      <c r="C47" s="101">
        <f t="shared" si="2"/>
        <v>5.3355611950048995E-2</v>
      </c>
      <c r="D47" s="91">
        <f t="shared" si="3"/>
        <v>9.6861730194225983E-3</v>
      </c>
      <c r="E47" s="219">
        <f t="shared" si="4"/>
        <v>4.5352898314027987E-3</v>
      </c>
      <c r="F47" s="219">
        <f t="shared" si="5"/>
        <v>5.6659715068217795E-3</v>
      </c>
      <c r="G47" s="219">
        <f t="shared" si="6"/>
        <v>7.6006934847609236E-3</v>
      </c>
      <c r="H47" s="219">
        <f t="shared" si="7"/>
        <v>5.527777079826126E-3</v>
      </c>
      <c r="I47" s="219">
        <f t="shared" si="8"/>
        <v>2.9774617452699818E-3</v>
      </c>
      <c r="J47" s="219">
        <f t="shared" si="9"/>
        <v>5.527777079826126E-3</v>
      </c>
      <c r="K47" s="219">
        <f t="shared" si="10"/>
        <v>2.9020829669087161E-3</v>
      </c>
      <c r="L47" s="219">
        <f t="shared" si="11"/>
        <v>4.1081434206889618E-3</v>
      </c>
      <c r="M47" s="219">
        <f t="shared" si="12"/>
        <v>4.7111736475790849E-3</v>
      </c>
      <c r="N47" s="219">
        <f t="shared" si="13"/>
        <v>4.8368049448478606E-3</v>
      </c>
      <c r="O47" s="219">
        <f t="shared" si="14"/>
        <v>1.7714012914897359E-3</v>
      </c>
      <c r="P47" s="101">
        <f t="shared" si="15"/>
        <v>7.6760722631221889E-3</v>
      </c>
      <c r="Q47" s="91">
        <f t="shared" si="16"/>
        <v>3.9862810623382497E-2</v>
      </c>
      <c r="R47" s="91">
        <f t="shared" si="17"/>
        <v>2.074172717907485E-2</v>
      </c>
      <c r="S47" s="91">
        <f t="shared" si="18"/>
        <v>1</v>
      </c>
    </row>
    <row r="48" spans="1:21">
      <c r="A48" s="87" t="s">
        <v>196</v>
      </c>
      <c r="B48" s="101">
        <f t="shared" si="1"/>
        <v>0.96080195575865557</v>
      </c>
      <c r="C48" s="101">
        <f t="shared" si="2"/>
        <v>3.5291262423270214E-2</v>
      </c>
      <c r="D48" s="91">
        <f t="shared" si="3"/>
        <v>2.9425170329767901E-2</v>
      </c>
      <c r="E48" s="219">
        <f t="shared" si="4"/>
        <v>1.238923385640801E-2</v>
      </c>
      <c r="F48" s="219">
        <f t="shared" si="5"/>
        <v>1.2910138098817903E-2</v>
      </c>
      <c r="G48" s="219">
        <f t="shared" si="6"/>
        <v>2.0161361927819248E-2</v>
      </c>
      <c r="H48" s="219">
        <f t="shared" si="7"/>
        <v>1.0447681680152957E-2</v>
      </c>
      <c r="I48" s="219">
        <f t="shared" si="8"/>
        <v>6.6178516251620429E-3</v>
      </c>
      <c r="J48" s="219">
        <f t="shared" si="9"/>
        <v>1.3431042341227795E-2</v>
      </c>
      <c r="K48" s="219">
        <f t="shared" si="10"/>
        <v>2.2907947933253226E-3</v>
      </c>
      <c r="L48" s="219">
        <f t="shared" si="11"/>
        <v>9.4354700272882789E-3</v>
      </c>
      <c r="M48" s="219">
        <f t="shared" si="12"/>
        <v>7.150594600353978E-3</v>
      </c>
      <c r="N48" s="219">
        <f t="shared" si="13"/>
        <v>1.1791377850914837E-2</v>
      </c>
      <c r="O48" s="219">
        <f t="shared" si="14"/>
        <v>2.9123282643825806E-3</v>
      </c>
      <c r="P48" s="101">
        <f t="shared" si="15"/>
        <v>5.7595434984639244E-3</v>
      </c>
      <c r="Q48" s="91">
        <f t="shared" si="16"/>
        <v>8.2468612559711607E-2</v>
      </c>
      <c r="R48" s="91">
        <f t="shared" si="17"/>
        <v>2.1291960908504354E-2</v>
      </c>
      <c r="S48" s="91">
        <f t="shared" si="18"/>
        <v>1</v>
      </c>
    </row>
    <row r="49" spans="1:21">
      <c r="A49" s="87" t="s">
        <v>197</v>
      </c>
      <c r="B49" s="101">
        <f t="shared" si="1"/>
        <v>0.98104563935177236</v>
      </c>
      <c r="C49" s="101">
        <f t="shared" si="2"/>
        <v>1.8209929565366774E-2</v>
      </c>
      <c r="D49" s="91">
        <f t="shared" si="3"/>
        <v>2.5196128958369125E-3</v>
      </c>
      <c r="E49" s="219">
        <f t="shared" si="4"/>
        <v>7.444310828609059E-4</v>
      </c>
      <c r="F49" s="219">
        <f t="shared" si="5"/>
        <v>3.0349882608944625E-3</v>
      </c>
      <c r="G49" s="219">
        <f t="shared" si="6"/>
        <v>1.4774093798316441E-2</v>
      </c>
      <c r="H49" s="219">
        <f t="shared" si="7"/>
        <v>1.9469736013285231E-3</v>
      </c>
      <c r="I49" s="219">
        <f t="shared" si="8"/>
        <v>1.2598064479184563E-3</v>
      </c>
      <c r="J49" s="219">
        <f t="shared" si="9"/>
        <v>1.9068888507129358E-2</v>
      </c>
      <c r="K49" s="219">
        <f t="shared" si="10"/>
        <v>2.2905571780335566E-3</v>
      </c>
      <c r="L49" s="219">
        <f t="shared" si="11"/>
        <v>1.8324457424268453E-3</v>
      </c>
      <c r="M49" s="219">
        <f t="shared" si="12"/>
        <v>3.7794193437553684E-3</v>
      </c>
      <c r="N49" s="219">
        <f t="shared" si="13"/>
        <v>6.8716715341006701E-3</v>
      </c>
      <c r="O49" s="219">
        <f t="shared" si="14"/>
        <v>5.1537536505755026E-4</v>
      </c>
      <c r="P49" s="101">
        <f t="shared" si="15"/>
        <v>4.867434003321308E-3</v>
      </c>
      <c r="Q49" s="91">
        <f t="shared" si="16"/>
        <v>3.5847219836225165E-2</v>
      </c>
      <c r="R49" s="91">
        <f t="shared" si="17"/>
        <v>1.5003149516119797E-2</v>
      </c>
      <c r="S49" s="91">
        <f t="shared" si="18"/>
        <v>1</v>
      </c>
    </row>
    <row r="50" spans="1:21">
      <c r="A50" s="87" t="s">
        <v>198</v>
      </c>
      <c r="B50" s="101">
        <f t="shared" si="1"/>
        <v>0.96721698113207544</v>
      </c>
      <c r="C50" s="101">
        <f t="shared" si="2"/>
        <v>2.5117924528301888E-2</v>
      </c>
      <c r="D50" s="91">
        <f t="shared" si="3"/>
        <v>4.1273584905660377E-3</v>
      </c>
      <c r="E50" s="219">
        <f t="shared" si="4"/>
        <v>3.4198113207547171E-3</v>
      </c>
      <c r="F50" s="219">
        <f t="shared" si="5"/>
        <v>3.4198113207547171E-3</v>
      </c>
      <c r="G50" s="219">
        <f t="shared" si="6"/>
        <v>1.8101415094339622E-2</v>
      </c>
      <c r="H50" s="219">
        <f t="shared" si="7"/>
        <v>2.0047169811320755E-3</v>
      </c>
      <c r="I50" s="219">
        <f t="shared" si="8"/>
        <v>2.5943396226415093E-3</v>
      </c>
      <c r="J50" s="219">
        <f t="shared" si="9"/>
        <v>1.7511792452830188E-2</v>
      </c>
      <c r="K50" s="219">
        <f t="shared" si="10"/>
        <v>2.2995283018867924E-3</v>
      </c>
      <c r="L50" s="219">
        <f t="shared" si="11"/>
        <v>3.7735849056603774E-3</v>
      </c>
      <c r="M50" s="219">
        <f t="shared" si="12"/>
        <v>5.719339622641509E-3</v>
      </c>
      <c r="N50" s="219">
        <f t="shared" si="13"/>
        <v>1.1733490566037737E-2</v>
      </c>
      <c r="O50" s="219">
        <f t="shared" si="14"/>
        <v>1.2971698113207546E-3</v>
      </c>
      <c r="P50" s="101">
        <f t="shared" si="15"/>
        <v>6.0141509433962268E-3</v>
      </c>
      <c r="Q50" s="91">
        <f t="shared" si="16"/>
        <v>6.1261792452830185E-2</v>
      </c>
      <c r="R50" s="91">
        <f t="shared" si="17"/>
        <v>1.8808962264150943E-2</v>
      </c>
      <c r="S50" s="91">
        <f t="shared" si="18"/>
        <v>1</v>
      </c>
    </row>
    <row r="51" spans="1:21">
      <c r="A51" s="87" t="s">
        <v>199</v>
      </c>
      <c r="B51" s="101">
        <f t="shared" si="1"/>
        <v>0.97541191381495562</v>
      </c>
      <c r="C51" s="101">
        <f t="shared" si="2"/>
        <v>2.3637515842839036E-2</v>
      </c>
      <c r="D51" s="91">
        <f t="shared" si="3"/>
        <v>5.449936628643853E-3</v>
      </c>
      <c r="E51" s="219">
        <f t="shared" si="4"/>
        <v>3.358681875792142E-3</v>
      </c>
      <c r="F51" s="219">
        <f t="shared" si="5"/>
        <v>4.2458808618504439E-3</v>
      </c>
      <c r="G51" s="219">
        <f t="shared" si="6"/>
        <v>1.1850443599493029E-2</v>
      </c>
      <c r="H51" s="219">
        <f t="shared" si="7"/>
        <v>2.1546261089987325E-3</v>
      </c>
      <c r="I51" s="219">
        <f t="shared" si="8"/>
        <v>2.0912547528517109E-3</v>
      </c>
      <c r="J51" s="219">
        <f t="shared" si="9"/>
        <v>1.0329531051964512E-2</v>
      </c>
      <c r="K51" s="219">
        <f t="shared" si="10"/>
        <v>3.9923954372623575E-3</v>
      </c>
      <c r="L51" s="219">
        <f t="shared" si="11"/>
        <v>3.9290240811153355E-3</v>
      </c>
      <c r="M51" s="219">
        <f t="shared" si="12"/>
        <v>5.1964512040557666E-3</v>
      </c>
      <c r="N51" s="219">
        <f t="shared" si="13"/>
        <v>7.9847908745247151E-3</v>
      </c>
      <c r="O51" s="219">
        <f t="shared" si="14"/>
        <v>1.6476552598225602E-3</v>
      </c>
      <c r="P51" s="101">
        <f t="shared" si="15"/>
        <v>4.9429657794676802E-3</v>
      </c>
      <c r="Q51" s="91">
        <f t="shared" si="16"/>
        <v>3.7325728770595694E-2</v>
      </c>
      <c r="R51" s="91">
        <f t="shared" si="17"/>
        <v>1.7743979721166033E-2</v>
      </c>
      <c r="S51" s="91">
        <f t="shared" si="18"/>
        <v>1</v>
      </c>
    </row>
    <row r="52" spans="1:21">
      <c r="A52" s="87" t="s">
        <v>200</v>
      </c>
      <c r="B52" s="101">
        <f t="shared" si="1"/>
        <v>0.97833729216152021</v>
      </c>
      <c r="C52" s="101">
        <f t="shared" si="2"/>
        <v>1.8052256532066508E-2</v>
      </c>
      <c r="D52" s="91">
        <f t="shared" si="3"/>
        <v>2.5653206650831355E-3</v>
      </c>
      <c r="E52" s="219">
        <f t="shared" si="4"/>
        <v>2.3752969121140144E-3</v>
      </c>
      <c r="F52" s="219">
        <f t="shared" si="5"/>
        <v>2.1852731591448932E-3</v>
      </c>
      <c r="G52" s="219">
        <f t="shared" si="6"/>
        <v>6.3657957244655583E-3</v>
      </c>
      <c r="H52" s="219">
        <f t="shared" si="7"/>
        <v>1.0451306413301663E-3</v>
      </c>
      <c r="I52" s="219">
        <f t="shared" si="8"/>
        <v>1.520190023752969E-3</v>
      </c>
      <c r="J52" s="219">
        <f t="shared" si="9"/>
        <v>7.1258907363420431E-3</v>
      </c>
      <c r="K52" s="219">
        <f t="shared" si="10"/>
        <v>4.7505938242280285E-4</v>
      </c>
      <c r="L52" s="219">
        <f t="shared" si="11"/>
        <v>6.4608076009501185E-3</v>
      </c>
      <c r="M52" s="219">
        <f t="shared" si="12"/>
        <v>4.7505938242280287E-3</v>
      </c>
      <c r="N52" s="219">
        <f t="shared" si="13"/>
        <v>5.3206650831353923E-3</v>
      </c>
      <c r="O52" s="219">
        <f t="shared" si="14"/>
        <v>8.5510688836104511E-4</v>
      </c>
      <c r="P52" s="101">
        <f t="shared" si="15"/>
        <v>5.0356294536817101E-3</v>
      </c>
      <c r="Q52" s="91">
        <f t="shared" si="16"/>
        <v>2.3372921615201901E-2</v>
      </c>
      <c r="R52" s="91">
        <f t="shared" si="17"/>
        <v>1.7387173396674584E-2</v>
      </c>
      <c r="S52" s="91">
        <f t="shared" si="18"/>
        <v>1</v>
      </c>
    </row>
    <row r="53" spans="1:21">
      <c r="A53" s="242" t="s">
        <v>55</v>
      </c>
      <c r="B53" s="243">
        <f t="shared" si="1"/>
        <v>0.96499197086499544</v>
      </c>
      <c r="C53" s="243">
        <f t="shared" si="2"/>
        <v>1.866461227532179E-2</v>
      </c>
      <c r="D53" s="243">
        <f t="shared" si="3"/>
        <v>9.6799851923740719E-3</v>
      </c>
      <c r="E53" s="243">
        <f t="shared" si="4"/>
        <v>7.253735673872044E-3</v>
      </c>
      <c r="F53" s="243">
        <f t="shared" si="5"/>
        <v>1.3546976692996893E-2</v>
      </c>
      <c r="G53" s="243">
        <f t="shared" si="6"/>
        <v>1.1470907517371447E-2</v>
      </c>
      <c r="H53" s="243">
        <f t="shared" si="7"/>
        <v>6.2832358664712323E-3</v>
      </c>
      <c r="I53" s="243">
        <f t="shared" si="8"/>
        <v>8.9396038960064435E-3</v>
      </c>
      <c r="J53" s="243">
        <f t="shared" si="9"/>
        <v>8.8895781327383606E-3</v>
      </c>
      <c r="K53" s="243">
        <f t="shared" si="10"/>
        <v>2.0660640229718304E-3</v>
      </c>
      <c r="L53" s="243">
        <f t="shared" si="11"/>
        <v>1.2151257897817376E-2</v>
      </c>
      <c r="M53" s="243">
        <f t="shared" si="12"/>
        <v>5.9030400656338014E-3</v>
      </c>
      <c r="N53" s="243">
        <f t="shared" si="13"/>
        <v>8.0491453098345649E-3</v>
      </c>
      <c r="O53" s="243">
        <f t="shared" si="14"/>
        <v>3.7319219397989965E-3</v>
      </c>
      <c r="P53" s="243">
        <f t="shared" si="15"/>
        <v>5.3477540933580796E-3</v>
      </c>
      <c r="Q53" s="243">
        <f t="shared" si="16"/>
        <v>5.7049380430921927E-2</v>
      </c>
      <c r="R53" s="243">
        <f t="shared" si="17"/>
        <v>2.0405508837051081E-2</v>
      </c>
      <c r="S53" s="243">
        <f t="shared" si="18"/>
        <v>1</v>
      </c>
    </row>
    <row r="54" spans="1:21">
      <c r="A54" s="87" t="s">
        <v>201</v>
      </c>
      <c r="B54" s="101">
        <f t="shared" si="1"/>
        <v>0.97511324273914202</v>
      </c>
      <c r="C54" s="101">
        <f t="shared" si="2"/>
        <v>1.7559285904609645E-2</v>
      </c>
      <c r="D54" s="91">
        <f t="shared" si="3"/>
        <v>4.6895816679989339E-3</v>
      </c>
      <c r="E54" s="219">
        <f t="shared" si="4"/>
        <v>4.7029043431921127E-3</v>
      </c>
      <c r="F54" s="219">
        <f t="shared" si="5"/>
        <v>8.9128697042366103E-3</v>
      </c>
      <c r="G54" s="219">
        <f t="shared" si="6"/>
        <v>1.6280309086064482E-2</v>
      </c>
      <c r="H54" s="219">
        <f t="shared" si="7"/>
        <v>5.2224886757260862E-3</v>
      </c>
      <c r="I54" s="219">
        <f t="shared" si="8"/>
        <v>4.5830002664535036E-3</v>
      </c>
      <c r="J54" s="219">
        <f t="shared" si="9"/>
        <v>1.2803090860644817E-2</v>
      </c>
      <c r="K54" s="219">
        <f t="shared" si="10"/>
        <v>2.6112443378630431E-3</v>
      </c>
      <c r="L54" s="219">
        <f t="shared" si="11"/>
        <v>5.5289102051691982E-3</v>
      </c>
      <c r="M54" s="219">
        <f t="shared" si="12"/>
        <v>4.1433519850786037E-3</v>
      </c>
      <c r="N54" s="219">
        <f t="shared" si="13"/>
        <v>1.1723954169997336E-2</v>
      </c>
      <c r="O54" s="219">
        <f t="shared" si="14"/>
        <v>1.785238475885958E-3</v>
      </c>
      <c r="P54" s="101">
        <f t="shared" si="15"/>
        <v>4.7828403943511854E-3</v>
      </c>
      <c r="Q54" s="91">
        <f t="shared" si="16"/>
        <v>5.3304023447908341E-2</v>
      </c>
      <c r="R54" s="91">
        <f t="shared" si="17"/>
        <v>1.7159605648814281E-2</v>
      </c>
      <c r="S54" s="91">
        <f t="shared" si="18"/>
        <v>1</v>
      </c>
    </row>
    <row r="55" spans="1:21">
      <c r="A55" s="87" t="s">
        <v>202</v>
      </c>
      <c r="B55" s="101">
        <f t="shared" si="1"/>
        <v>0.97469912893594757</v>
      </c>
      <c r="C55" s="101">
        <f t="shared" si="2"/>
        <v>2.6255040167441287E-2</v>
      </c>
      <c r="D55" s="91">
        <f t="shared" si="3"/>
        <v>3.9705746560374277E-3</v>
      </c>
      <c r="E55" s="219">
        <f t="shared" si="4"/>
        <v>3.3857613346055587E-3</v>
      </c>
      <c r="F55" s="219">
        <f t="shared" si="5"/>
        <v>3.3549816861091447E-3</v>
      </c>
      <c r="G55" s="219">
        <f t="shared" si="6"/>
        <v>5.2325402443904089E-3</v>
      </c>
      <c r="H55" s="219">
        <f t="shared" si="7"/>
        <v>2.1545753947489919E-3</v>
      </c>
      <c r="I55" s="219">
        <f t="shared" si="8"/>
        <v>2.5854904736987904E-3</v>
      </c>
      <c r="J55" s="219">
        <f t="shared" si="9"/>
        <v>5.2633198928868233E-3</v>
      </c>
      <c r="K55" s="219">
        <f t="shared" si="10"/>
        <v>8.6183015789959678E-4</v>
      </c>
      <c r="L55" s="219">
        <f t="shared" si="11"/>
        <v>9.1723352519314221E-3</v>
      </c>
      <c r="M55" s="219">
        <f t="shared" si="12"/>
        <v>3.7551171165625288E-3</v>
      </c>
      <c r="N55" s="219">
        <f t="shared" si="13"/>
        <v>4.1860321955123269E-3</v>
      </c>
      <c r="O55" s="219">
        <f t="shared" si="14"/>
        <v>1.4466434793314661E-3</v>
      </c>
      <c r="P55" s="101">
        <f t="shared" si="15"/>
        <v>4.0321339530302565E-3</v>
      </c>
      <c r="Q55" s="91">
        <f t="shared" si="16"/>
        <v>2.8686632398658006E-2</v>
      </c>
      <c r="R55" s="91">
        <f t="shared" si="17"/>
        <v>1.9791313983194312E-2</v>
      </c>
      <c r="S55" s="91">
        <f t="shared" si="18"/>
        <v>1</v>
      </c>
    </row>
    <row r="56" spans="1:21">
      <c r="A56" s="89" t="s">
        <v>203</v>
      </c>
      <c r="B56" s="101">
        <f t="shared" si="1"/>
        <v>0.95369811747175437</v>
      </c>
      <c r="C56" s="101">
        <f t="shared" si="2"/>
        <v>3.9557544892556008E-2</v>
      </c>
      <c r="D56" s="91">
        <f t="shared" si="3"/>
        <v>2.1693094331985616E-2</v>
      </c>
      <c r="E56" s="219">
        <f t="shared" si="4"/>
        <v>1.4784042657105591E-2</v>
      </c>
      <c r="F56" s="219">
        <f t="shared" si="5"/>
        <v>2.0270680071069639E-2</v>
      </c>
      <c r="G56" s="219">
        <f t="shared" si="6"/>
        <v>1.1728533387471901E-2</v>
      </c>
      <c r="H56" s="219">
        <f t="shared" si="7"/>
        <v>1.1229283857832631E-2</v>
      </c>
      <c r="I56" s="219">
        <f t="shared" si="8"/>
        <v>1.0959867871249803E-2</v>
      </c>
      <c r="J56" s="219">
        <f t="shared" si="9"/>
        <v>8.8064552581126453E-3</v>
      </c>
      <c r="K56" s="219">
        <f t="shared" si="10"/>
        <v>7.6228125113719722E-3</v>
      </c>
      <c r="L56" s="219">
        <f t="shared" si="11"/>
        <v>9.2099408114783982E-3</v>
      </c>
      <c r="M56" s="219">
        <f t="shared" si="12"/>
        <v>7.8660530111067054E-3</v>
      </c>
      <c r="N56" s="219">
        <f t="shared" si="13"/>
        <v>8.2618774463705767E-3</v>
      </c>
      <c r="O56" s="219">
        <f t="shared" si="14"/>
        <v>7.2838080353637208E-3</v>
      </c>
      <c r="P56" s="101">
        <f t="shared" si="15"/>
        <v>4.8909854815427705E-3</v>
      </c>
      <c r="Q56" s="91">
        <f t="shared" si="16"/>
        <v>7.4414993829607798E-2</v>
      </c>
      <c r="R56" s="91">
        <f t="shared" si="17"/>
        <v>2.1650958182425267E-2</v>
      </c>
      <c r="S56" s="91">
        <f t="shared" si="18"/>
        <v>1</v>
      </c>
    </row>
    <row r="57" spans="1:21">
      <c r="A57" s="87" t="s">
        <v>204</v>
      </c>
      <c r="B57" s="101">
        <f t="shared" si="1"/>
        <v>0.97757847533632292</v>
      </c>
      <c r="C57" s="101">
        <f t="shared" si="2"/>
        <v>0.11210762331838565</v>
      </c>
      <c r="D57" s="91">
        <f t="shared" si="3"/>
        <v>0</v>
      </c>
      <c r="E57" s="219">
        <f t="shared" si="4"/>
        <v>0</v>
      </c>
      <c r="F57" s="219">
        <f t="shared" si="5"/>
        <v>0</v>
      </c>
      <c r="G57" s="219">
        <f t="shared" si="6"/>
        <v>4.4843049327354259E-3</v>
      </c>
      <c r="H57" s="219">
        <f t="shared" si="7"/>
        <v>0</v>
      </c>
      <c r="I57" s="219">
        <f t="shared" si="8"/>
        <v>0</v>
      </c>
      <c r="J57" s="219">
        <f t="shared" si="9"/>
        <v>8.9686098654708519E-3</v>
      </c>
      <c r="K57" s="219">
        <f t="shared" si="10"/>
        <v>0</v>
      </c>
      <c r="L57" s="219">
        <f t="shared" si="11"/>
        <v>0</v>
      </c>
      <c r="M57" s="219">
        <f t="shared" si="12"/>
        <v>4.4843049327354259E-3</v>
      </c>
      <c r="N57" s="219">
        <f t="shared" si="13"/>
        <v>0</v>
      </c>
      <c r="O57" s="219">
        <f t="shared" si="14"/>
        <v>0</v>
      </c>
      <c r="P57" s="101">
        <f t="shared" si="15"/>
        <v>4.4843049327354259E-3</v>
      </c>
      <c r="Q57" s="91">
        <f t="shared" si="16"/>
        <v>8.9686098654708519E-3</v>
      </c>
      <c r="R57" s="91">
        <f t="shared" si="17"/>
        <v>1.7937219730941704E-2</v>
      </c>
      <c r="S57" s="91">
        <f t="shared" si="18"/>
        <v>1</v>
      </c>
    </row>
    <row r="58" spans="1:21">
      <c r="A58" s="89" t="s">
        <v>114</v>
      </c>
      <c r="B58" s="101">
        <f t="shared" si="1"/>
        <v>0.9537015168131221</v>
      </c>
      <c r="C58" s="101">
        <f t="shared" si="2"/>
        <v>3.9567872312447419E-2</v>
      </c>
      <c r="D58" s="91">
        <f t="shared" si="3"/>
        <v>2.1690006345056155E-2</v>
      </c>
      <c r="E58" s="219">
        <f t="shared" si="4"/>
        <v>1.4781938165704269E-2</v>
      </c>
      <c r="F58" s="219">
        <f t="shared" si="5"/>
        <v>2.0267794563167778E-2</v>
      </c>
      <c r="G58" s="219">
        <f t="shared" si="6"/>
        <v>1.1727502179916173E-2</v>
      </c>
      <c r="H58" s="219">
        <f t="shared" si="7"/>
        <v>1.1227685382241758E-2</v>
      </c>
      <c r="I58" s="219">
        <f t="shared" si="8"/>
        <v>1.0958307746713528E-2</v>
      </c>
      <c r="J58" s="219">
        <f t="shared" si="9"/>
        <v>8.8064783406337655E-3</v>
      </c>
      <c r="K58" s="219">
        <f t="shared" si="10"/>
        <v>7.621727412812928E-3</v>
      </c>
      <c r="L58" s="219">
        <f t="shared" si="11"/>
        <v>9.2086297870384668E-3</v>
      </c>
      <c r="M58" s="219">
        <f t="shared" si="12"/>
        <v>7.8655716231726038E-3</v>
      </c>
      <c r="N58" s="219">
        <f t="shared" si="13"/>
        <v>8.2607013776559556E-3</v>
      </c>
      <c r="O58" s="219">
        <f t="shared" si="14"/>
        <v>7.2827711937003929E-3</v>
      </c>
      <c r="P58" s="101">
        <f t="shared" si="15"/>
        <v>4.8909275910362354E-3</v>
      </c>
      <c r="Q58" s="91">
        <f t="shared" si="16"/>
        <v>7.4405677612420479E-2</v>
      </c>
      <c r="R58" s="91">
        <f t="shared" si="17"/>
        <v>2.1650429536044898E-2</v>
      </c>
      <c r="S58" s="91">
        <f t="shared" si="18"/>
        <v>1</v>
      </c>
    </row>
    <row r="60" spans="1:21" ht="35.1" customHeight="1">
      <c r="A60" s="133" t="s">
        <v>251</v>
      </c>
      <c r="B60" s="92"/>
      <c r="C60" s="92"/>
      <c r="D60" s="92"/>
      <c r="E60" s="92"/>
      <c r="F60" s="92"/>
      <c r="G60" s="77"/>
      <c r="H60" s="77"/>
      <c r="I60" s="77"/>
      <c r="J60" s="77"/>
      <c r="K60" s="77"/>
      <c r="L60" s="77"/>
      <c r="M60" s="77"/>
      <c r="N60" s="77"/>
      <c r="O60" s="77"/>
      <c r="P60" s="77"/>
      <c r="Q60" s="77"/>
      <c r="R60" s="77"/>
      <c r="S60" s="77"/>
      <c r="T60" s="77"/>
      <c r="U60" s="77"/>
    </row>
    <row r="61" spans="1:21" ht="13.9">
      <c r="A61" s="85" t="s">
        <v>286</v>
      </c>
      <c r="B61" s="78"/>
      <c r="C61" s="78"/>
      <c r="D61" s="78"/>
      <c r="E61" s="78"/>
      <c r="F61" s="78"/>
      <c r="G61" s="77"/>
      <c r="H61" s="77"/>
      <c r="I61" s="77"/>
      <c r="J61" s="77"/>
      <c r="K61" s="77"/>
      <c r="L61" s="77"/>
      <c r="M61" s="77"/>
      <c r="N61" s="77"/>
      <c r="O61" s="77"/>
      <c r="P61" s="77"/>
      <c r="Q61" s="77"/>
      <c r="R61" s="77"/>
      <c r="S61" s="77"/>
      <c r="T61" s="77"/>
      <c r="U61" s="77"/>
    </row>
    <row r="62" spans="1:21">
      <c r="A62" s="79"/>
      <c r="B62" s="79"/>
      <c r="C62" s="79"/>
      <c r="D62" s="79"/>
      <c r="E62" s="79"/>
      <c r="F62" s="79"/>
      <c r="G62" s="77"/>
      <c r="H62" s="77"/>
      <c r="I62" s="77"/>
      <c r="J62" s="77"/>
      <c r="K62" s="77"/>
      <c r="L62" s="77"/>
      <c r="M62" s="77"/>
      <c r="N62" s="77"/>
      <c r="O62" s="77"/>
      <c r="P62" s="77"/>
      <c r="Q62" s="77"/>
      <c r="R62" s="77"/>
      <c r="S62" s="77"/>
      <c r="T62" s="77"/>
      <c r="U62" s="77"/>
    </row>
    <row r="63" spans="1:21">
      <c r="A63" s="330" t="s">
        <v>223</v>
      </c>
      <c r="B63" s="329" t="s">
        <v>176</v>
      </c>
      <c r="C63" s="331"/>
      <c r="D63" s="331"/>
      <c r="E63" s="331"/>
      <c r="F63" s="331"/>
      <c r="G63" s="331"/>
      <c r="H63" s="331"/>
      <c r="I63" s="331"/>
      <c r="J63" s="331"/>
      <c r="K63" s="331"/>
      <c r="L63" s="331"/>
      <c r="M63" s="331"/>
      <c r="N63" s="331"/>
      <c r="O63" s="331"/>
      <c r="P63" s="331"/>
      <c r="Q63" s="331"/>
      <c r="R63" s="331"/>
      <c r="S63" s="331"/>
      <c r="T63" s="331"/>
      <c r="U63" s="331"/>
    </row>
    <row r="64" spans="1:21" ht="31.9">
      <c r="A64" s="330"/>
      <c r="B64" s="99" t="s">
        <v>177</v>
      </c>
      <c r="C64" s="99" t="s">
        <v>68</v>
      </c>
      <c r="D64" s="86" t="s">
        <v>178</v>
      </c>
      <c r="E64" s="86" t="s">
        <v>179</v>
      </c>
      <c r="F64" s="86" t="s">
        <v>215</v>
      </c>
      <c r="G64" s="86" t="s">
        <v>180</v>
      </c>
      <c r="H64" s="86" t="s">
        <v>216</v>
      </c>
      <c r="I64" s="86" t="s">
        <v>217</v>
      </c>
      <c r="J64" s="86" t="s">
        <v>181</v>
      </c>
      <c r="K64" s="86" t="s">
        <v>182</v>
      </c>
      <c r="L64" s="86" t="s">
        <v>183</v>
      </c>
      <c r="M64" s="86" t="s">
        <v>184</v>
      </c>
      <c r="N64" s="86" t="s">
        <v>185</v>
      </c>
      <c r="O64" s="86" t="s">
        <v>301</v>
      </c>
      <c r="P64" s="99" t="s">
        <v>186</v>
      </c>
      <c r="Q64" s="86" t="s">
        <v>187</v>
      </c>
      <c r="R64" s="86" t="s">
        <v>218</v>
      </c>
      <c r="S64" s="86" t="s">
        <v>219</v>
      </c>
      <c r="T64" s="86" t="s">
        <v>220</v>
      </c>
      <c r="U64" s="86" t="s">
        <v>33</v>
      </c>
    </row>
    <row r="65" spans="1:21">
      <c r="A65" s="96" t="s">
        <v>97</v>
      </c>
      <c r="B65" s="100">
        <v>3822</v>
      </c>
      <c r="C65" s="100">
        <v>150</v>
      </c>
      <c r="D65" s="88">
        <v>3</v>
      </c>
      <c r="E65" s="207">
        <v>9</v>
      </c>
      <c r="F65" s="207">
        <v>18</v>
      </c>
      <c r="G65" s="207">
        <v>42</v>
      </c>
      <c r="H65" s="207">
        <v>6</v>
      </c>
      <c r="I65" s="207">
        <v>12</v>
      </c>
      <c r="J65" s="207">
        <v>54</v>
      </c>
      <c r="K65" s="207">
        <v>0</v>
      </c>
      <c r="L65" s="207">
        <v>18</v>
      </c>
      <c r="M65" s="207">
        <v>9</v>
      </c>
      <c r="N65" s="207">
        <v>36</v>
      </c>
      <c r="O65" s="207">
        <v>6</v>
      </c>
      <c r="P65" s="100">
        <v>6</v>
      </c>
      <c r="Q65" s="88">
        <v>144</v>
      </c>
      <c r="R65" s="88">
        <v>69</v>
      </c>
      <c r="S65" s="88">
        <v>3912</v>
      </c>
      <c r="T65" s="88">
        <v>0</v>
      </c>
      <c r="U65" s="88">
        <v>3912</v>
      </c>
    </row>
    <row r="66" spans="1:21">
      <c r="A66" s="96" t="s">
        <v>46</v>
      </c>
      <c r="B66" s="100">
        <v>12276</v>
      </c>
      <c r="C66" s="100">
        <v>165</v>
      </c>
      <c r="D66" s="88">
        <v>21</v>
      </c>
      <c r="E66" s="207">
        <v>33</v>
      </c>
      <c r="F66" s="207">
        <v>12</v>
      </c>
      <c r="G66" s="207">
        <v>162</v>
      </c>
      <c r="H66" s="207">
        <v>15</v>
      </c>
      <c r="I66" s="207">
        <v>24</v>
      </c>
      <c r="J66" s="207">
        <v>153</v>
      </c>
      <c r="K66" s="207">
        <v>0</v>
      </c>
      <c r="L66" s="207">
        <v>111</v>
      </c>
      <c r="M66" s="207">
        <v>42</v>
      </c>
      <c r="N66" s="207">
        <v>141</v>
      </c>
      <c r="O66" s="207">
        <v>18</v>
      </c>
      <c r="P66" s="100">
        <v>36</v>
      </c>
      <c r="Q66" s="88">
        <v>339</v>
      </c>
      <c r="R66" s="88">
        <v>237</v>
      </c>
      <c r="S66" s="88">
        <v>12558</v>
      </c>
      <c r="T66" s="88">
        <v>0</v>
      </c>
      <c r="U66" s="88">
        <v>12558</v>
      </c>
    </row>
    <row r="67" spans="1:21">
      <c r="A67" s="96" t="s">
        <v>47</v>
      </c>
      <c r="B67" s="100">
        <v>58224</v>
      </c>
      <c r="C67" s="100">
        <v>888</v>
      </c>
      <c r="D67" s="88">
        <v>126</v>
      </c>
      <c r="E67" s="207">
        <v>90</v>
      </c>
      <c r="F67" s="207">
        <v>111</v>
      </c>
      <c r="G67" s="207">
        <v>522</v>
      </c>
      <c r="H67" s="207">
        <v>48</v>
      </c>
      <c r="I67" s="207">
        <v>105</v>
      </c>
      <c r="J67" s="207">
        <v>501</v>
      </c>
      <c r="K67" s="207">
        <v>39</v>
      </c>
      <c r="L67" s="207">
        <v>222</v>
      </c>
      <c r="M67" s="207">
        <v>468</v>
      </c>
      <c r="N67" s="207">
        <v>225</v>
      </c>
      <c r="O67" s="207">
        <v>45</v>
      </c>
      <c r="P67" s="100">
        <v>261</v>
      </c>
      <c r="Q67" s="88">
        <v>1785</v>
      </c>
      <c r="R67" s="88">
        <v>1065</v>
      </c>
      <c r="S67" s="88">
        <v>59502</v>
      </c>
      <c r="T67" s="88">
        <v>0</v>
      </c>
      <c r="U67" s="88">
        <v>59502</v>
      </c>
    </row>
    <row r="68" spans="1:21">
      <c r="A68" s="96" t="s">
        <v>48</v>
      </c>
      <c r="B68" s="100">
        <v>353811</v>
      </c>
      <c r="C68" s="100">
        <v>7839</v>
      </c>
      <c r="D68" s="88">
        <v>4812</v>
      </c>
      <c r="E68" s="207">
        <v>3666</v>
      </c>
      <c r="F68" s="207">
        <v>7170</v>
      </c>
      <c r="G68" s="207">
        <v>4905</v>
      </c>
      <c r="H68" s="207">
        <v>3348</v>
      </c>
      <c r="I68" s="207">
        <v>4713</v>
      </c>
      <c r="J68" s="207">
        <v>3573</v>
      </c>
      <c r="K68" s="207">
        <v>837</v>
      </c>
      <c r="L68" s="207">
        <v>5457</v>
      </c>
      <c r="M68" s="207">
        <v>1779</v>
      </c>
      <c r="N68" s="207">
        <v>3447</v>
      </c>
      <c r="O68" s="207">
        <v>1860</v>
      </c>
      <c r="P68" s="100">
        <v>2193</v>
      </c>
      <c r="Q68" s="88">
        <v>26694</v>
      </c>
      <c r="R68" s="88">
        <v>7731</v>
      </c>
      <c r="S68" s="88">
        <v>369003</v>
      </c>
      <c r="T68" s="88">
        <v>3</v>
      </c>
      <c r="U68" s="88">
        <v>369006</v>
      </c>
    </row>
    <row r="69" spans="1:21">
      <c r="A69" s="96" t="s">
        <v>49</v>
      </c>
      <c r="B69" s="100">
        <v>58797</v>
      </c>
      <c r="C69" s="100">
        <v>753</v>
      </c>
      <c r="D69" s="88">
        <v>174</v>
      </c>
      <c r="E69" s="207">
        <v>246</v>
      </c>
      <c r="F69" s="207">
        <v>534</v>
      </c>
      <c r="G69" s="207">
        <v>603</v>
      </c>
      <c r="H69" s="207">
        <v>123</v>
      </c>
      <c r="I69" s="207">
        <v>387</v>
      </c>
      <c r="J69" s="207">
        <v>438</v>
      </c>
      <c r="K69" s="207">
        <v>60</v>
      </c>
      <c r="L69" s="207">
        <v>357</v>
      </c>
      <c r="M69" s="207">
        <v>651</v>
      </c>
      <c r="N69" s="207">
        <v>360</v>
      </c>
      <c r="O69" s="207">
        <v>102</v>
      </c>
      <c r="P69" s="100">
        <v>282</v>
      </c>
      <c r="Q69" s="88">
        <v>2274</v>
      </c>
      <c r="R69" s="88">
        <v>1353</v>
      </c>
      <c r="S69" s="88">
        <v>60561</v>
      </c>
      <c r="T69" s="88">
        <v>0</v>
      </c>
      <c r="U69" s="88">
        <v>60561</v>
      </c>
    </row>
    <row r="70" spans="1:21">
      <c r="A70" s="96" t="s">
        <v>50</v>
      </c>
      <c r="B70" s="100">
        <v>32379</v>
      </c>
      <c r="C70" s="100">
        <v>483</v>
      </c>
      <c r="D70" s="88">
        <v>444</v>
      </c>
      <c r="E70" s="207">
        <v>132</v>
      </c>
      <c r="F70" s="207">
        <v>84</v>
      </c>
      <c r="G70" s="207">
        <v>168</v>
      </c>
      <c r="H70" s="207">
        <v>48</v>
      </c>
      <c r="I70" s="207">
        <v>30</v>
      </c>
      <c r="J70" s="207">
        <v>186</v>
      </c>
      <c r="K70" s="207">
        <v>168</v>
      </c>
      <c r="L70" s="207">
        <v>648</v>
      </c>
      <c r="M70" s="207">
        <v>228</v>
      </c>
      <c r="N70" s="207">
        <v>288</v>
      </c>
      <c r="O70" s="207">
        <v>72</v>
      </c>
      <c r="P70" s="100">
        <v>153</v>
      </c>
      <c r="Q70" s="88">
        <v>1230</v>
      </c>
      <c r="R70" s="88">
        <v>759</v>
      </c>
      <c r="S70" s="88">
        <v>33423</v>
      </c>
      <c r="T70" s="88">
        <v>3</v>
      </c>
      <c r="U70" s="88">
        <v>33423</v>
      </c>
    </row>
    <row r="71" spans="1:21">
      <c r="A71" s="96" t="s">
        <v>51</v>
      </c>
      <c r="B71" s="100">
        <v>45279</v>
      </c>
      <c r="C71" s="100">
        <v>738</v>
      </c>
      <c r="D71" s="88">
        <v>201</v>
      </c>
      <c r="E71" s="207">
        <v>120</v>
      </c>
      <c r="F71" s="207">
        <v>123</v>
      </c>
      <c r="G71" s="207">
        <v>339</v>
      </c>
      <c r="H71" s="207">
        <v>111</v>
      </c>
      <c r="I71" s="207">
        <v>63</v>
      </c>
      <c r="J71" s="207">
        <v>282</v>
      </c>
      <c r="K71" s="207">
        <v>123</v>
      </c>
      <c r="L71" s="207">
        <v>312</v>
      </c>
      <c r="M71" s="207">
        <v>318</v>
      </c>
      <c r="N71" s="207">
        <v>177</v>
      </c>
      <c r="O71" s="207">
        <v>99</v>
      </c>
      <c r="P71" s="100">
        <v>216</v>
      </c>
      <c r="Q71" s="88">
        <v>1209</v>
      </c>
      <c r="R71" s="88">
        <v>804</v>
      </c>
      <c r="S71" s="88">
        <v>46293</v>
      </c>
      <c r="T71" s="88">
        <v>0</v>
      </c>
      <c r="U71" s="88">
        <v>46296</v>
      </c>
    </row>
    <row r="72" spans="1:21">
      <c r="A72" s="96" t="s">
        <v>52</v>
      </c>
      <c r="B72" s="100">
        <v>4737</v>
      </c>
      <c r="C72" s="100">
        <v>48</v>
      </c>
      <c r="D72" s="88">
        <v>3</v>
      </c>
      <c r="E72" s="207">
        <v>24</v>
      </c>
      <c r="F72" s="207">
        <v>45</v>
      </c>
      <c r="G72" s="207">
        <v>72</v>
      </c>
      <c r="H72" s="207">
        <v>42</v>
      </c>
      <c r="I72" s="207">
        <v>21</v>
      </c>
      <c r="J72" s="207">
        <v>69</v>
      </c>
      <c r="K72" s="207">
        <v>0</v>
      </c>
      <c r="L72" s="207">
        <v>39</v>
      </c>
      <c r="M72" s="207">
        <v>21</v>
      </c>
      <c r="N72" s="207">
        <v>84</v>
      </c>
      <c r="O72" s="207">
        <v>9</v>
      </c>
      <c r="P72" s="100">
        <v>21</v>
      </c>
      <c r="Q72" s="88">
        <v>288</v>
      </c>
      <c r="R72" s="88">
        <v>75</v>
      </c>
      <c r="S72" s="88">
        <v>4866</v>
      </c>
      <c r="T72" s="88">
        <v>0</v>
      </c>
      <c r="U72" s="88">
        <v>4866</v>
      </c>
    </row>
    <row r="73" spans="1:21">
      <c r="A73" s="96" t="s">
        <v>53</v>
      </c>
      <c r="B73" s="100">
        <v>7659</v>
      </c>
      <c r="C73" s="100">
        <v>111</v>
      </c>
      <c r="D73" s="88">
        <v>12</v>
      </c>
      <c r="E73" s="207">
        <v>18</v>
      </c>
      <c r="F73" s="207">
        <v>15</v>
      </c>
      <c r="G73" s="207">
        <v>57</v>
      </c>
      <c r="H73" s="207">
        <v>15</v>
      </c>
      <c r="I73" s="207">
        <v>3</v>
      </c>
      <c r="J73" s="207">
        <v>57</v>
      </c>
      <c r="K73" s="207">
        <v>12</v>
      </c>
      <c r="L73" s="207">
        <v>105</v>
      </c>
      <c r="M73" s="207">
        <v>18</v>
      </c>
      <c r="N73" s="207">
        <v>57</v>
      </c>
      <c r="O73" s="207">
        <v>18</v>
      </c>
      <c r="P73" s="100">
        <v>33</v>
      </c>
      <c r="Q73" s="88">
        <v>168</v>
      </c>
      <c r="R73" s="88">
        <v>120</v>
      </c>
      <c r="S73" s="88">
        <v>7815</v>
      </c>
      <c r="T73" s="88">
        <v>0</v>
      </c>
      <c r="U73" s="88">
        <v>7815</v>
      </c>
    </row>
    <row r="74" spans="1:21">
      <c r="A74" s="96" t="s">
        <v>54</v>
      </c>
      <c r="B74" s="100">
        <v>21843</v>
      </c>
      <c r="C74" s="100">
        <v>276</v>
      </c>
      <c r="D74" s="88">
        <v>60</v>
      </c>
      <c r="E74" s="207">
        <v>66</v>
      </c>
      <c r="F74" s="207">
        <v>108</v>
      </c>
      <c r="G74" s="207">
        <v>147</v>
      </c>
      <c r="H74" s="207">
        <v>81</v>
      </c>
      <c r="I74" s="207">
        <v>42</v>
      </c>
      <c r="J74" s="207">
        <v>180</v>
      </c>
      <c r="K74" s="207">
        <v>273</v>
      </c>
      <c r="L74" s="207">
        <v>165</v>
      </c>
      <c r="M74" s="207">
        <v>114</v>
      </c>
      <c r="N74" s="207">
        <v>105</v>
      </c>
      <c r="O74" s="207">
        <v>36</v>
      </c>
      <c r="P74" s="100">
        <v>96</v>
      </c>
      <c r="Q74" s="88">
        <v>645</v>
      </c>
      <c r="R74" s="88">
        <v>351</v>
      </c>
      <c r="S74" s="88">
        <v>22305</v>
      </c>
      <c r="T74" s="88">
        <v>3</v>
      </c>
      <c r="U74" s="88">
        <v>22308</v>
      </c>
    </row>
    <row r="75" spans="1:21">
      <c r="A75" s="93"/>
      <c r="B75" s="77"/>
      <c r="C75" s="77"/>
      <c r="D75" s="77"/>
      <c r="E75" s="77"/>
      <c r="F75" s="77"/>
      <c r="G75" s="77"/>
      <c r="H75" s="77"/>
      <c r="I75" s="77"/>
      <c r="J75" s="77"/>
      <c r="K75" s="77"/>
      <c r="L75" s="77"/>
      <c r="M75" s="77"/>
      <c r="N75" s="77"/>
      <c r="O75" s="77"/>
      <c r="P75" s="77"/>
      <c r="Q75" s="77"/>
      <c r="R75" s="77"/>
      <c r="S75" s="77"/>
      <c r="T75" s="77"/>
      <c r="U75" s="77"/>
    </row>
    <row r="76" spans="1:21" ht="24.95" customHeight="1">
      <c r="A76" s="332" t="s">
        <v>228</v>
      </c>
      <c r="B76" s="332"/>
      <c r="C76" s="332"/>
      <c r="D76" s="332"/>
      <c r="E76" s="332"/>
      <c r="F76" s="332"/>
      <c r="G76" s="332"/>
      <c r="H76" s="332"/>
      <c r="I76" s="332"/>
      <c r="J76" s="332"/>
      <c r="K76" s="77"/>
      <c r="L76" s="77"/>
      <c r="M76" s="77"/>
      <c r="N76" s="77"/>
      <c r="O76" s="77"/>
      <c r="P76" s="77"/>
      <c r="Q76" s="77"/>
      <c r="R76" s="77"/>
      <c r="S76" s="77"/>
      <c r="T76" s="77"/>
      <c r="U76" s="77"/>
    </row>
    <row r="77" spans="1:21" ht="24.95" customHeight="1">
      <c r="A77" s="327" t="s">
        <v>205</v>
      </c>
      <c r="B77" s="327"/>
      <c r="C77" s="327"/>
      <c r="D77" s="327"/>
      <c r="E77" s="327"/>
      <c r="F77" s="327"/>
      <c r="G77" s="327"/>
      <c r="H77" s="327"/>
      <c r="I77" s="327"/>
      <c r="J77" s="327"/>
      <c r="K77" s="77"/>
      <c r="L77" s="77"/>
      <c r="M77" s="77"/>
      <c r="N77" s="77"/>
      <c r="O77" s="77"/>
      <c r="P77" s="77"/>
      <c r="Q77" s="77"/>
      <c r="R77" s="77"/>
      <c r="S77" s="77"/>
      <c r="T77" s="77"/>
      <c r="U77" s="77"/>
    </row>
    <row r="78" spans="1:21">
      <c r="A78" s="82" t="s">
        <v>206</v>
      </c>
      <c r="B78" s="77"/>
      <c r="C78" s="77"/>
      <c r="D78" s="77"/>
      <c r="E78" s="77"/>
      <c r="F78" s="77"/>
      <c r="G78" s="77"/>
      <c r="H78" s="77"/>
      <c r="I78" s="77"/>
      <c r="J78" s="77"/>
      <c r="K78" s="77"/>
      <c r="L78" s="77"/>
      <c r="M78" s="77"/>
      <c r="N78" s="77"/>
      <c r="O78" s="77"/>
      <c r="P78" s="77"/>
      <c r="Q78" s="77"/>
      <c r="R78" s="77"/>
      <c r="S78" s="77"/>
      <c r="T78" s="77"/>
      <c r="U78" s="77"/>
    </row>
    <row r="79" spans="1:21">
      <c r="A79" s="82" t="s">
        <v>207</v>
      </c>
      <c r="B79" s="77"/>
      <c r="C79" s="77"/>
      <c r="D79" s="77"/>
      <c r="E79" s="77"/>
      <c r="F79" s="77"/>
      <c r="G79" s="77"/>
      <c r="H79" s="77"/>
      <c r="I79" s="77"/>
      <c r="J79" s="77"/>
      <c r="K79" s="77"/>
      <c r="L79" s="77"/>
      <c r="M79" s="77"/>
      <c r="N79" s="77"/>
      <c r="O79" s="77"/>
      <c r="P79" s="77"/>
      <c r="Q79" s="77"/>
      <c r="R79" s="77"/>
      <c r="S79" s="77"/>
      <c r="T79" s="77"/>
      <c r="U79" s="77"/>
    </row>
    <row r="80" spans="1:21">
      <c r="A80" s="82" t="s">
        <v>224</v>
      </c>
      <c r="B80" s="77"/>
      <c r="C80" s="77"/>
      <c r="D80" s="77"/>
      <c r="E80" s="77"/>
      <c r="F80" s="77"/>
      <c r="G80" s="77"/>
      <c r="H80" s="77"/>
      <c r="I80" s="77"/>
      <c r="J80" s="77"/>
      <c r="K80" s="77"/>
      <c r="L80" s="77"/>
      <c r="M80" s="77"/>
      <c r="N80" s="77"/>
      <c r="O80" s="77"/>
      <c r="P80" s="77"/>
      <c r="Q80" s="77"/>
      <c r="R80" s="77"/>
      <c r="S80" s="77"/>
      <c r="T80" s="77"/>
      <c r="U80" s="77"/>
    </row>
    <row r="81" spans="1:21">
      <c r="A81" s="83" t="s">
        <v>208</v>
      </c>
      <c r="B81" s="77"/>
      <c r="C81" s="77"/>
      <c r="D81" s="77"/>
      <c r="E81" s="77"/>
      <c r="F81" s="77"/>
      <c r="G81" s="77"/>
      <c r="H81" s="77"/>
      <c r="I81" s="77"/>
      <c r="J81" s="77"/>
      <c r="K81" s="77"/>
      <c r="L81" s="77"/>
      <c r="M81" s="77"/>
      <c r="N81" s="77"/>
      <c r="O81" s="77"/>
      <c r="P81" s="77"/>
      <c r="Q81" s="77"/>
      <c r="R81" s="77"/>
      <c r="S81" s="77"/>
      <c r="T81" s="77"/>
      <c r="U81" s="77"/>
    </row>
    <row r="82" spans="1:21">
      <c r="A82" s="83" t="s">
        <v>209</v>
      </c>
      <c r="B82" s="77"/>
      <c r="C82" s="77"/>
      <c r="D82" s="77"/>
      <c r="E82" s="77"/>
      <c r="F82" s="77"/>
      <c r="G82" s="77"/>
      <c r="H82" s="77"/>
      <c r="I82" s="77"/>
      <c r="J82" s="77"/>
      <c r="K82" s="77"/>
      <c r="L82" s="77"/>
      <c r="M82" s="77"/>
      <c r="N82" s="77"/>
      <c r="O82" s="77"/>
      <c r="P82" s="77"/>
      <c r="Q82" s="77"/>
      <c r="R82" s="77"/>
      <c r="S82" s="77"/>
      <c r="T82" s="77"/>
      <c r="U82" s="77"/>
    </row>
    <row r="83" spans="1:21">
      <c r="A83" s="83" t="s">
        <v>210</v>
      </c>
      <c r="B83" s="77"/>
      <c r="C83" s="77"/>
      <c r="D83" s="77"/>
      <c r="E83" s="77"/>
      <c r="F83" s="77"/>
      <c r="G83" s="77"/>
      <c r="H83" s="77"/>
      <c r="I83" s="77"/>
      <c r="J83" s="77"/>
      <c r="K83" s="77"/>
      <c r="L83" s="77"/>
      <c r="M83" s="77"/>
      <c r="N83" s="77"/>
      <c r="O83" s="77"/>
      <c r="P83" s="77"/>
      <c r="Q83" s="77"/>
      <c r="R83" s="77"/>
      <c r="S83" s="77"/>
      <c r="T83" s="77"/>
      <c r="U83" s="77"/>
    </row>
    <row r="84" spans="1:21" ht="40.5" customHeight="1">
      <c r="A84" s="328" t="s">
        <v>214</v>
      </c>
      <c r="B84" s="328"/>
      <c r="C84" s="328"/>
      <c r="D84" s="328"/>
      <c r="E84" s="328"/>
      <c r="F84" s="328"/>
      <c r="G84" s="328"/>
      <c r="H84" s="328"/>
      <c r="I84" s="328"/>
      <c r="J84" s="328"/>
      <c r="K84" s="94"/>
      <c r="L84" s="94"/>
      <c r="M84" s="94"/>
      <c r="N84" s="94"/>
      <c r="O84" s="94"/>
      <c r="P84" s="94"/>
      <c r="Q84" s="94"/>
      <c r="R84" s="94"/>
      <c r="S84" s="94"/>
      <c r="T84" s="94"/>
      <c r="U84" s="94"/>
    </row>
    <row r="85" spans="1:21">
      <c r="A85" s="95" t="s">
        <v>221</v>
      </c>
      <c r="B85" s="77"/>
      <c r="C85" s="77"/>
      <c r="D85" s="77"/>
      <c r="E85" s="77"/>
      <c r="F85" s="77"/>
      <c r="G85" s="77"/>
      <c r="H85" s="77"/>
      <c r="I85" s="77"/>
      <c r="J85" s="77"/>
      <c r="K85" s="77"/>
      <c r="L85" s="77"/>
      <c r="M85" s="77"/>
      <c r="N85" s="77"/>
      <c r="O85" s="77"/>
      <c r="P85" s="77"/>
      <c r="Q85" s="77"/>
      <c r="R85" s="77"/>
      <c r="S85" s="77"/>
      <c r="T85" s="77"/>
      <c r="U85" s="77"/>
    </row>
    <row r="86" spans="1:21">
      <c r="A86" s="84" t="s">
        <v>222</v>
      </c>
      <c r="B86" s="77"/>
      <c r="C86" s="77"/>
      <c r="D86" s="77"/>
      <c r="E86" s="77"/>
      <c r="F86" s="77"/>
      <c r="G86" s="77"/>
      <c r="H86" s="77"/>
      <c r="I86" s="77"/>
      <c r="J86" s="77"/>
      <c r="K86" s="77"/>
      <c r="L86" s="77"/>
      <c r="M86" s="77"/>
      <c r="N86" s="77"/>
      <c r="O86" s="77"/>
      <c r="P86" s="77"/>
      <c r="Q86" s="77"/>
      <c r="R86" s="77"/>
      <c r="S86" s="77"/>
      <c r="T86" s="77"/>
      <c r="U86" s="77"/>
    </row>
    <row r="87" spans="1:21">
      <c r="A87" s="80"/>
      <c r="B87" s="77"/>
      <c r="C87" s="77"/>
      <c r="D87" s="77"/>
      <c r="E87" s="77"/>
      <c r="F87" s="77"/>
      <c r="G87" s="77"/>
      <c r="H87" s="77"/>
      <c r="I87" s="77"/>
      <c r="J87" s="77"/>
      <c r="K87" s="77"/>
      <c r="L87" s="77"/>
      <c r="M87" s="77"/>
      <c r="N87" s="77"/>
      <c r="O87" s="77"/>
      <c r="P87" s="77"/>
      <c r="Q87" s="77"/>
      <c r="R87" s="77"/>
      <c r="S87" s="77"/>
      <c r="T87" s="77"/>
      <c r="U87" s="77"/>
    </row>
    <row r="88" spans="1:21">
      <c r="A88" s="84" t="s">
        <v>211</v>
      </c>
      <c r="B88" s="77"/>
      <c r="C88" s="77"/>
      <c r="D88" s="77"/>
      <c r="E88" s="77"/>
      <c r="F88" s="77"/>
      <c r="G88" s="77"/>
      <c r="H88" s="77"/>
      <c r="I88" s="77"/>
      <c r="J88" s="77"/>
      <c r="K88" s="77"/>
      <c r="L88" s="77"/>
      <c r="M88" s="77"/>
      <c r="N88" s="77"/>
      <c r="O88" s="77"/>
      <c r="P88" s="77"/>
      <c r="Q88" s="77"/>
      <c r="R88" s="77"/>
      <c r="S88" s="77"/>
      <c r="T88" s="77"/>
      <c r="U88" s="77"/>
    </row>
    <row r="90" spans="1:21" ht="30" customHeight="1">
      <c r="A90" s="132" t="s">
        <v>227</v>
      </c>
    </row>
    <row r="91" spans="1:21">
      <c r="A91" s="97" t="s">
        <v>286</v>
      </c>
    </row>
    <row r="92" spans="1:21" ht="14.25" customHeight="1">
      <c r="A92" s="102" t="s">
        <v>223</v>
      </c>
      <c r="B92" s="329" t="s">
        <v>176</v>
      </c>
      <c r="C92" s="329"/>
      <c r="D92" s="329"/>
      <c r="E92" s="329"/>
      <c r="F92" s="329"/>
      <c r="G92" s="329"/>
      <c r="H92" s="329"/>
      <c r="I92" s="329"/>
      <c r="J92" s="329"/>
      <c r="K92" s="329"/>
      <c r="L92" s="329"/>
      <c r="M92" s="329"/>
      <c r="N92" s="329"/>
      <c r="O92" s="329"/>
      <c r="P92" s="329"/>
      <c r="Q92" s="329"/>
      <c r="R92" s="329"/>
      <c r="S92" s="329"/>
      <c r="T92" s="98"/>
      <c r="U92" s="98"/>
    </row>
    <row r="93" spans="1:21" ht="30.4">
      <c r="A93" s="103"/>
      <c r="B93" s="99" t="s">
        <v>177</v>
      </c>
      <c r="C93" s="99" t="s">
        <v>68</v>
      </c>
      <c r="D93" s="86" t="s">
        <v>178</v>
      </c>
      <c r="E93" s="86" t="s">
        <v>179</v>
      </c>
      <c r="F93" s="86" t="s">
        <v>229</v>
      </c>
      <c r="G93" s="86" t="s">
        <v>180</v>
      </c>
      <c r="H93" s="86" t="s">
        <v>230</v>
      </c>
      <c r="I93" s="86" t="s">
        <v>231</v>
      </c>
      <c r="J93" s="86" t="s">
        <v>181</v>
      </c>
      <c r="K93" s="86" t="s">
        <v>182</v>
      </c>
      <c r="L93" s="86" t="s">
        <v>183</v>
      </c>
      <c r="M93" s="86" t="s">
        <v>184</v>
      </c>
      <c r="N93" s="86" t="s">
        <v>185</v>
      </c>
      <c r="O93" s="86" t="s">
        <v>301</v>
      </c>
      <c r="P93" s="99" t="s">
        <v>186</v>
      </c>
      <c r="Q93" s="86" t="s">
        <v>187</v>
      </c>
      <c r="R93" s="86" t="s">
        <v>232</v>
      </c>
      <c r="S93" s="86" t="s">
        <v>113</v>
      </c>
    </row>
    <row r="94" spans="1:21">
      <c r="A94" s="96" t="s">
        <v>97</v>
      </c>
      <c r="B94" s="101">
        <f>B65/S65</f>
        <v>0.97699386503067487</v>
      </c>
      <c r="C94" s="101">
        <f>C65/S65</f>
        <v>3.834355828220859E-2</v>
      </c>
      <c r="D94" s="91">
        <f>D65/S65</f>
        <v>7.668711656441718E-4</v>
      </c>
      <c r="E94" s="219">
        <f>E65/S65</f>
        <v>2.3006134969325155E-3</v>
      </c>
      <c r="F94" s="219">
        <f>F65/S65</f>
        <v>4.601226993865031E-3</v>
      </c>
      <c r="G94" s="219">
        <f>G65/S65</f>
        <v>1.0736196319018405E-2</v>
      </c>
      <c r="H94" s="219">
        <f>H65/S65</f>
        <v>1.5337423312883436E-3</v>
      </c>
      <c r="I94" s="219">
        <f>I65/S65</f>
        <v>3.0674846625766872E-3</v>
      </c>
      <c r="J94" s="219">
        <f>J65/S65</f>
        <v>1.3803680981595092E-2</v>
      </c>
      <c r="K94" s="219">
        <f>K65/S65</f>
        <v>0</v>
      </c>
      <c r="L94" s="219">
        <f>L65/S65</f>
        <v>4.601226993865031E-3</v>
      </c>
      <c r="M94" s="219">
        <f>M65/S65</f>
        <v>2.3006134969325155E-3</v>
      </c>
      <c r="N94" s="219">
        <f>N65/S65</f>
        <v>9.202453987730062E-3</v>
      </c>
      <c r="O94" s="219">
        <f>O65/S65</f>
        <v>1.5337423312883436E-3</v>
      </c>
      <c r="P94" s="101">
        <f>P65/S65</f>
        <v>1.5337423312883436E-3</v>
      </c>
      <c r="Q94" s="91">
        <f>Q65/S65</f>
        <v>3.6809815950920248E-2</v>
      </c>
      <c r="R94" s="91">
        <f>R65/S65</f>
        <v>1.763803680981595E-2</v>
      </c>
      <c r="S94" s="91">
        <f>S65/S65</f>
        <v>1</v>
      </c>
    </row>
    <row r="95" spans="1:21">
      <c r="A95" s="96" t="s">
        <v>46</v>
      </c>
      <c r="B95" s="101">
        <f t="shared" ref="B95:B103" si="19">B66/S66</f>
        <v>0.97754419493549927</v>
      </c>
      <c r="C95" s="101">
        <f t="shared" ref="C95:C103" si="20">C66/S66</f>
        <v>1.3139034878165312E-2</v>
      </c>
      <c r="D95" s="91">
        <f t="shared" ref="D95:D103" si="21">D66/S66</f>
        <v>1.6722408026755853E-3</v>
      </c>
      <c r="E95" s="219">
        <f t="shared" ref="E95:E103" si="22">E66/S66</f>
        <v>2.6278069756330625E-3</v>
      </c>
      <c r="F95" s="219">
        <f t="shared" ref="F95:F103" si="23">F66/S66</f>
        <v>9.5556617295747726E-4</v>
      </c>
      <c r="G95" s="219">
        <f t="shared" ref="G95:G103" si="24">G66/S66</f>
        <v>1.2900143334925944E-2</v>
      </c>
      <c r="H95" s="219">
        <f t="shared" ref="H95:H103" si="25">H66/S66</f>
        <v>1.1944577161968467E-3</v>
      </c>
      <c r="I95" s="219">
        <f t="shared" ref="I95:I103" si="26">I66/S66</f>
        <v>1.9111323459149545E-3</v>
      </c>
      <c r="J95" s="219">
        <f t="shared" ref="J95:J103" si="27">J66/S66</f>
        <v>1.2183468705207836E-2</v>
      </c>
      <c r="K95" s="219">
        <f t="shared" ref="K95:K103" si="28">K66/S66</f>
        <v>0</v>
      </c>
      <c r="L95" s="219">
        <f t="shared" ref="L95:L103" si="29">L66/S66</f>
        <v>8.8389870998566659E-3</v>
      </c>
      <c r="M95" s="219">
        <f t="shared" ref="M95:M103" si="30">M66/S66</f>
        <v>3.3444816053511705E-3</v>
      </c>
      <c r="N95" s="219">
        <f t="shared" ref="N95:N103" si="31">N66/S66</f>
        <v>1.1227902532250358E-2</v>
      </c>
      <c r="O95" s="219">
        <f t="shared" ref="O95:O103" si="32">O66/S66</f>
        <v>1.433349259436216E-3</v>
      </c>
      <c r="P95" s="101">
        <f t="shared" ref="P95:P103" si="33">P66/S66</f>
        <v>2.866698518872432E-3</v>
      </c>
      <c r="Q95" s="91">
        <f t="shared" ref="Q95:Q103" si="34">Q66/S66</f>
        <v>2.6994744386048732E-2</v>
      </c>
      <c r="R95" s="91">
        <f t="shared" ref="R95:R103" si="35">R66/S66</f>
        <v>1.8872431915910176E-2</v>
      </c>
      <c r="S95" s="91">
        <f t="shared" ref="S95:S103" si="36">S66/S66</f>
        <v>1</v>
      </c>
    </row>
    <row r="96" spans="1:21">
      <c r="A96" s="96" t="s">
        <v>47</v>
      </c>
      <c r="B96" s="101">
        <f t="shared" si="19"/>
        <v>0.97852173036200463</v>
      </c>
      <c r="C96" s="101">
        <f t="shared" si="20"/>
        <v>1.4923868105273772E-2</v>
      </c>
      <c r="D96" s="91">
        <f t="shared" si="21"/>
        <v>2.1175758798023595E-3</v>
      </c>
      <c r="E96" s="219">
        <f t="shared" si="22"/>
        <v>1.5125541998588282E-3</v>
      </c>
      <c r="F96" s="219">
        <f t="shared" si="23"/>
        <v>1.8654835131592215E-3</v>
      </c>
      <c r="G96" s="219">
        <f t="shared" si="24"/>
        <v>8.7728143591812042E-3</v>
      </c>
      <c r="H96" s="219">
        <f t="shared" si="25"/>
        <v>8.066955732580418E-4</v>
      </c>
      <c r="I96" s="219">
        <f t="shared" si="26"/>
        <v>1.7646465665019664E-3</v>
      </c>
      <c r="J96" s="219">
        <f t="shared" si="27"/>
        <v>8.4198850458808115E-3</v>
      </c>
      <c r="K96" s="219">
        <f t="shared" si="28"/>
        <v>6.5544015327215893E-4</v>
      </c>
      <c r="L96" s="219">
        <f t="shared" si="29"/>
        <v>3.730967026318443E-3</v>
      </c>
      <c r="M96" s="219">
        <f t="shared" si="30"/>
        <v>7.8652818392659068E-3</v>
      </c>
      <c r="N96" s="219">
        <f t="shared" si="31"/>
        <v>3.7813854996470706E-3</v>
      </c>
      <c r="O96" s="219">
        <f t="shared" si="32"/>
        <v>7.5627709992941411E-4</v>
      </c>
      <c r="P96" s="101">
        <f t="shared" si="33"/>
        <v>4.3864071795906021E-3</v>
      </c>
      <c r="Q96" s="91">
        <f t="shared" si="34"/>
        <v>2.9998991630533427E-2</v>
      </c>
      <c r="R96" s="91">
        <f t="shared" si="35"/>
        <v>1.7898558031662803E-2</v>
      </c>
      <c r="S96" s="91">
        <f t="shared" si="36"/>
        <v>1</v>
      </c>
    </row>
    <row r="97" spans="1:19">
      <c r="A97" s="96" t="s">
        <v>48</v>
      </c>
      <c r="B97" s="101">
        <f t="shared" si="19"/>
        <v>0.95882960301135767</v>
      </c>
      <c r="C97" s="101">
        <f t="shared" si="20"/>
        <v>2.1243729725774586E-2</v>
      </c>
      <c r="D97" s="91">
        <f t="shared" si="21"/>
        <v>1.3040544385818002E-2</v>
      </c>
      <c r="E97" s="219">
        <f t="shared" si="22"/>
        <v>9.9348785782229412E-3</v>
      </c>
      <c r="F97" s="219">
        <f t="shared" si="23"/>
        <v>1.9430736335476949E-2</v>
      </c>
      <c r="G97" s="219">
        <f t="shared" si="24"/>
        <v>1.3292574857114983E-2</v>
      </c>
      <c r="H97" s="219">
        <f t="shared" si="25"/>
        <v>9.0730969666913269E-3</v>
      </c>
      <c r="I97" s="219">
        <f t="shared" si="26"/>
        <v>1.2772253884114763E-2</v>
      </c>
      <c r="J97" s="219">
        <f t="shared" si="27"/>
        <v>9.6828481069259602E-3</v>
      </c>
      <c r="K97" s="219">
        <f t="shared" si="28"/>
        <v>2.2682742416728317E-3</v>
      </c>
      <c r="L97" s="219">
        <f t="shared" si="29"/>
        <v>1.4788497654490614E-2</v>
      </c>
      <c r="M97" s="219">
        <f t="shared" si="30"/>
        <v>4.8210990154551586E-3</v>
      </c>
      <c r="N97" s="219">
        <f t="shared" si="31"/>
        <v>9.3413874683945658E-3</v>
      </c>
      <c r="O97" s="219">
        <f t="shared" si="32"/>
        <v>5.0406094259396262E-3</v>
      </c>
      <c r="P97" s="101">
        <f t="shared" si="33"/>
        <v>5.9430411134868818E-3</v>
      </c>
      <c r="Q97" s="91">
        <f t="shared" si="34"/>
        <v>7.2340875277436767E-2</v>
      </c>
      <c r="R97" s="91">
        <f t="shared" si="35"/>
        <v>2.0951049178461963E-2</v>
      </c>
      <c r="S97" s="91">
        <f t="shared" si="36"/>
        <v>1</v>
      </c>
    </row>
    <row r="98" spans="1:19">
      <c r="A98" s="96" t="s">
        <v>49</v>
      </c>
      <c r="B98" s="101">
        <f t="shared" si="19"/>
        <v>0.97087234358745722</v>
      </c>
      <c r="C98" s="101">
        <f t="shared" si="20"/>
        <v>1.2433744489027593E-2</v>
      </c>
      <c r="D98" s="91">
        <f t="shared" si="21"/>
        <v>2.8731361767474115E-3</v>
      </c>
      <c r="E98" s="219">
        <f t="shared" si="22"/>
        <v>4.062020111953237E-3</v>
      </c>
      <c r="F98" s="219">
        <f t="shared" si="23"/>
        <v>8.8175558527765398E-3</v>
      </c>
      <c r="G98" s="219">
        <f t="shared" si="24"/>
        <v>9.9569029573487889E-3</v>
      </c>
      <c r="H98" s="219">
        <f t="shared" si="25"/>
        <v>2.0310100559766185E-3</v>
      </c>
      <c r="I98" s="219">
        <f t="shared" si="26"/>
        <v>6.390251151731312E-3</v>
      </c>
      <c r="J98" s="219">
        <f t="shared" si="27"/>
        <v>7.232377272502105E-3</v>
      </c>
      <c r="K98" s="219">
        <f t="shared" si="28"/>
        <v>9.9073661267152125E-4</v>
      </c>
      <c r="L98" s="219">
        <f t="shared" si="29"/>
        <v>5.8948828453955519E-3</v>
      </c>
      <c r="M98" s="219">
        <f t="shared" si="30"/>
        <v>1.0749492247486005E-2</v>
      </c>
      <c r="N98" s="219">
        <f t="shared" si="31"/>
        <v>5.9444196760291279E-3</v>
      </c>
      <c r="O98" s="219">
        <f t="shared" si="32"/>
        <v>1.6842522415415862E-3</v>
      </c>
      <c r="P98" s="101">
        <f t="shared" si="33"/>
        <v>4.65646207955615E-3</v>
      </c>
      <c r="Q98" s="91">
        <f t="shared" si="34"/>
        <v>3.7548917620250657E-2</v>
      </c>
      <c r="R98" s="91">
        <f t="shared" si="35"/>
        <v>2.2341110615742805E-2</v>
      </c>
      <c r="S98" s="91">
        <f t="shared" si="36"/>
        <v>1</v>
      </c>
    </row>
    <row r="99" spans="1:19">
      <c r="A99" s="96" t="s">
        <v>50</v>
      </c>
      <c r="B99" s="101">
        <f t="shared" si="19"/>
        <v>0.96876402477335966</v>
      </c>
      <c r="C99" s="101">
        <f t="shared" si="20"/>
        <v>1.4451126469796249E-2</v>
      </c>
      <c r="D99" s="91">
        <f t="shared" si="21"/>
        <v>1.3284265326272327E-2</v>
      </c>
      <c r="E99" s="219">
        <f t="shared" si="22"/>
        <v>3.9493761780809624E-3</v>
      </c>
      <c r="F99" s="219">
        <f t="shared" si="23"/>
        <v>2.5132393860515215E-3</v>
      </c>
      <c r="G99" s="219">
        <f t="shared" si="24"/>
        <v>5.026478772103043E-3</v>
      </c>
      <c r="H99" s="219">
        <f t="shared" si="25"/>
        <v>1.4361367920294407E-3</v>
      </c>
      <c r="I99" s="219">
        <f t="shared" si="26"/>
        <v>8.9758549501840052E-4</v>
      </c>
      <c r="J99" s="219">
        <f t="shared" si="27"/>
        <v>5.5650300691140828E-3</v>
      </c>
      <c r="K99" s="219">
        <f t="shared" si="28"/>
        <v>5.026478772103043E-3</v>
      </c>
      <c r="L99" s="219">
        <f t="shared" si="29"/>
        <v>1.9387846692397452E-2</v>
      </c>
      <c r="M99" s="219">
        <f t="shared" si="30"/>
        <v>6.8216497621398442E-3</v>
      </c>
      <c r="N99" s="219">
        <f t="shared" si="31"/>
        <v>8.6168207521766446E-3</v>
      </c>
      <c r="O99" s="219">
        <f t="shared" si="32"/>
        <v>2.1542051880441612E-3</v>
      </c>
      <c r="P99" s="101">
        <f t="shared" si="33"/>
        <v>4.5776860245938427E-3</v>
      </c>
      <c r="Q99" s="91">
        <f t="shared" si="34"/>
        <v>3.6801005295754419E-2</v>
      </c>
      <c r="R99" s="91">
        <f t="shared" si="35"/>
        <v>2.2708913023965532E-2</v>
      </c>
      <c r="S99" s="91">
        <f t="shared" si="36"/>
        <v>1</v>
      </c>
    </row>
    <row r="100" spans="1:19">
      <c r="A100" s="96" t="s">
        <v>51</v>
      </c>
      <c r="B100" s="101">
        <f t="shared" si="19"/>
        <v>0.97809604043807918</v>
      </c>
      <c r="C100" s="101">
        <f t="shared" si="20"/>
        <v>1.5941935065776684E-2</v>
      </c>
      <c r="D100" s="91">
        <f t="shared" si="21"/>
        <v>4.3419091439310482E-3</v>
      </c>
      <c r="E100" s="219">
        <f t="shared" si="22"/>
        <v>2.592184563540924E-3</v>
      </c>
      <c r="F100" s="219">
        <f t="shared" si="23"/>
        <v>2.6569891776294474E-3</v>
      </c>
      <c r="G100" s="219">
        <f t="shared" si="24"/>
        <v>7.322921392003111E-3</v>
      </c>
      <c r="H100" s="219">
        <f t="shared" si="25"/>
        <v>2.397770721275355E-3</v>
      </c>
      <c r="I100" s="219">
        <f t="shared" si="26"/>
        <v>1.3608968958589852E-3</v>
      </c>
      <c r="J100" s="219">
        <f t="shared" si="27"/>
        <v>6.0916337243211716E-3</v>
      </c>
      <c r="K100" s="219">
        <f t="shared" si="28"/>
        <v>2.6569891776294474E-3</v>
      </c>
      <c r="L100" s="219">
        <f t="shared" si="29"/>
        <v>6.7396798652064023E-3</v>
      </c>
      <c r="M100" s="219">
        <f t="shared" si="30"/>
        <v>6.8692890933834492E-3</v>
      </c>
      <c r="N100" s="219">
        <f t="shared" si="31"/>
        <v>3.823472231222863E-3</v>
      </c>
      <c r="O100" s="219">
        <f t="shared" si="32"/>
        <v>2.1385522649212626E-3</v>
      </c>
      <c r="P100" s="101">
        <f t="shared" si="33"/>
        <v>4.6659322143736632E-3</v>
      </c>
      <c r="Q100" s="91">
        <f t="shared" si="34"/>
        <v>2.6116259477674809E-2</v>
      </c>
      <c r="R100" s="91">
        <f t="shared" si="35"/>
        <v>1.7367636575724193E-2</v>
      </c>
      <c r="S100" s="91">
        <f t="shared" si="36"/>
        <v>1</v>
      </c>
    </row>
    <row r="101" spans="1:19">
      <c r="A101" s="96" t="s">
        <v>52</v>
      </c>
      <c r="B101" s="101">
        <f t="shared" si="19"/>
        <v>0.97348951911220716</v>
      </c>
      <c r="C101" s="101">
        <f t="shared" si="20"/>
        <v>9.8643649815043158E-3</v>
      </c>
      <c r="D101" s="91">
        <f t="shared" si="21"/>
        <v>6.1652281134401974E-4</v>
      </c>
      <c r="E101" s="219">
        <f t="shared" si="22"/>
        <v>4.9321824907521579E-3</v>
      </c>
      <c r="F101" s="219">
        <f t="shared" si="23"/>
        <v>9.2478421701602965E-3</v>
      </c>
      <c r="G101" s="219">
        <f t="shared" si="24"/>
        <v>1.4796547472256474E-2</v>
      </c>
      <c r="H101" s="219">
        <f t="shared" si="25"/>
        <v>8.6313193588162754E-3</v>
      </c>
      <c r="I101" s="219">
        <f t="shared" si="26"/>
        <v>4.3156596794081377E-3</v>
      </c>
      <c r="J101" s="219">
        <f t="shared" si="27"/>
        <v>1.4180024660912454E-2</v>
      </c>
      <c r="K101" s="219">
        <f t="shared" si="28"/>
        <v>0</v>
      </c>
      <c r="L101" s="219">
        <f t="shared" si="29"/>
        <v>8.0147965474722561E-3</v>
      </c>
      <c r="M101" s="219">
        <f t="shared" si="30"/>
        <v>4.3156596794081377E-3</v>
      </c>
      <c r="N101" s="219">
        <f t="shared" si="31"/>
        <v>1.7262638717632551E-2</v>
      </c>
      <c r="O101" s="219">
        <f t="shared" si="32"/>
        <v>1.8495684340320592E-3</v>
      </c>
      <c r="P101" s="101">
        <f t="shared" si="33"/>
        <v>4.3156596794081377E-3</v>
      </c>
      <c r="Q101" s="91">
        <f t="shared" si="34"/>
        <v>5.9186189889025895E-2</v>
      </c>
      <c r="R101" s="91">
        <f t="shared" si="35"/>
        <v>1.5413070283600493E-2</v>
      </c>
      <c r="S101" s="91">
        <f t="shared" si="36"/>
        <v>1</v>
      </c>
    </row>
    <row r="102" spans="1:19">
      <c r="A102" s="96" t="s">
        <v>53</v>
      </c>
      <c r="B102" s="101">
        <f t="shared" si="19"/>
        <v>0.98003838771593088</v>
      </c>
      <c r="C102" s="101">
        <f t="shared" si="20"/>
        <v>1.4203454894433781E-2</v>
      </c>
      <c r="D102" s="91">
        <f t="shared" si="21"/>
        <v>1.5355086372360845E-3</v>
      </c>
      <c r="E102" s="219">
        <f t="shared" si="22"/>
        <v>2.3032629558541267E-3</v>
      </c>
      <c r="F102" s="219">
        <f t="shared" si="23"/>
        <v>1.9193857965451055E-3</v>
      </c>
      <c r="G102" s="219">
        <f t="shared" si="24"/>
        <v>7.2936660268714008E-3</v>
      </c>
      <c r="H102" s="219">
        <f t="shared" si="25"/>
        <v>1.9193857965451055E-3</v>
      </c>
      <c r="I102" s="219">
        <f t="shared" si="26"/>
        <v>3.8387715930902113E-4</v>
      </c>
      <c r="J102" s="219">
        <f t="shared" si="27"/>
        <v>7.2936660268714008E-3</v>
      </c>
      <c r="K102" s="219">
        <f t="shared" si="28"/>
        <v>1.5355086372360845E-3</v>
      </c>
      <c r="L102" s="219">
        <f t="shared" si="29"/>
        <v>1.3435700575815739E-2</v>
      </c>
      <c r="M102" s="219">
        <f t="shared" si="30"/>
        <v>2.3032629558541267E-3</v>
      </c>
      <c r="N102" s="219">
        <f t="shared" si="31"/>
        <v>7.2936660268714008E-3</v>
      </c>
      <c r="O102" s="219">
        <f t="shared" si="32"/>
        <v>2.3032629558541267E-3</v>
      </c>
      <c r="P102" s="101">
        <f t="shared" si="33"/>
        <v>4.2226487523992322E-3</v>
      </c>
      <c r="Q102" s="91">
        <f t="shared" si="34"/>
        <v>2.1497120921305183E-2</v>
      </c>
      <c r="R102" s="91">
        <f t="shared" si="35"/>
        <v>1.5355086372360844E-2</v>
      </c>
      <c r="S102" s="91">
        <f t="shared" si="36"/>
        <v>1</v>
      </c>
    </row>
    <row r="103" spans="1:19">
      <c r="A103" s="96" t="s">
        <v>54</v>
      </c>
      <c r="B103" s="101">
        <f t="shared" si="19"/>
        <v>0.97928715534633493</v>
      </c>
      <c r="C103" s="101">
        <f t="shared" si="20"/>
        <v>1.2373907195696032E-2</v>
      </c>
      <c r="D103" s="91">
        <f t="shared" si="21"/>
        <v>2.6899798251513113E-3</v>
      </c>
      <c r="E103" s="219">
        <f t="shared" si="22"/>
        <v>2.9589778076664426E-3</v>
      </c>
      <c r="F103" s="219">
        <f t="shared" si="23"/>
        <v>4.84196368527236E-3</v>
      </c>
      <c r="G103" s="219">
        <f t="shared" si="24"/>
        <v>6.5904505716207129E-3</v>
      </c>
      <c r="H103" s="219">
        <f t="shared" si="25"/>
        <v>3.6314727639542702E-3</v>
      </c>
      <c r="I103" s="219">
        <f t="shared" si="26"/>
        <v>1.8829858776059181E-3</v>
      </c>
      <c r="J103" s="219">
        <f t="shared" si="27"/>
        <v>8.0699394754539348E-3</v>
      </c>
      <c r="K103" s="219">
        <f t="shared" si="28"/>
        <v>1.2239408204438466E-2</v>
      </c>
      <c r="L103" s="219">
        <f t="shared" si="29"/>
        <v>7.3974445191661064E-3</v>
      </c>
      <c r="M103" s="219">
        <f t="shared" si="30"/>
        <v>5.1109616677874918E-3</v>
      </c>
      <c r="N103" s="219">
        <f t="shared" si="31"/>
        <v>4.707464694014795E-3</v>
      </c>
      <c r="O103" s="219">
        <f t="shared" si="32"/>
        <v>1.6139878950907868E-3</v>
      </c>
      <c r="P103" s="101">
        <f t="shared" si="33"/>
        <v>4.3039677202420983E-3</v>
      </c>
      <c r="Q103" s="91">
        <f t="shared" si="34"/>
        <v>2.8917283120376596E-2</v>
      </c>
      <c r="R103" s="91">
        <f t="shared" si="35"/>
        <v>1.5736381977135172E-2</v>
      </c>
      <c r="S103" s="91">
        <f t="shared" si="36"/>
        <v>1</v>
      </c>
    </row>
    <row r="105" spans="1:19" ht="30" customHeight="1">
      <c r="A105" s="132" t="s">
        <v>302</v>
      </c>
    </row>
    <row r="106" spans="1:19">
      <c r="A106" s="109"/>
      <c r="B106" s="333" t="s">
        <v>177</v>
      </c>
      <c r="C106" s="334"/>
      <c r="D106" s="334"/>
      <c r="E106" s="335"/>
      <c r="F106" s="333" t="s">
        <v>68</v>
      </c>
      <c r="G106" s="334"/>
      <c r="H106" s="334"/>
      <c r="I106" s="335"/>
      <c r="J106" s="325" t="s">
        <v>233</v>
      </c>
      <c r="K106" s="325"/>
      <c r="L106" s="325"/>
      <c r="M106" s="325"/>
    </row>
    <row r="107" spans="1:19">
      <c r="A107" s="110"/>
      <c r="B107" s="106">
        <v>2001</v>
      </c>
      <c r="C107" s="106">
        <v>2006</v>
      </c>
      <c r="D107" s="106">
        <v>2013</v>
      </c>
      <c r="E107" s="106">
        <v>2018</v>
      </c>
      <c r="F107" s="106">
        <v>2001</v>
      </c>
      <c r="G107" s="106">
        <v>2006</v>
      </c>
      <c r="H107" s="106">
        <v>2013</v>
      </c>
      <c r="I107" s="106">
        <v>2018</v>
      </c>
      <c r="J107" s="9">
        <v>2001</v>
      </c>
      <c r="K107" s="9">
        <v>2006</v>
      </c>
      <c r="L107" s="9">
        <v>2013</v>
      </c>
      <c r="M107" s="9">
        <v>2018</v>
      </c>
      <c r="N107" s="104"/>
    </row>
    <row r="108" spans="1:19">
      <c r="A108" s="209" t="s">
        <v>34</v>
      </c>
      <c r="B108" s="210">
        <v>0.96113918978527391</v>
      </c>
      <c r="C108" s="210">
        <v>0.95898173650795393</v>
      </c>
      <c r="D108" s="210">
        <v>0.96139613863232598</v>
      </c>
      <c r="E108" s="210">
        <f>B58</f>
        <v>0.9537015168131221</v>
      </c>
      <c r="F108" s="210">
        <v>4.5043824057269269E-2</v>
      </c>
      <c r="G108" s="210">
        <v>4.1013564681863138E-2</v>
      </c>
      <c r="H108" s="210">
        <v>3.7347493644546086E-2</v>
      </c>
      <c r="I108" s="211">
        <f>C58</f>
        <v>3.9567872312447419E-2</v>
      </c>
      <c r="J108" s="210">
        <v>7.6561621372267102E-3</v>
      </c>
      <c r="K108" s="210">
        <v>6.28857429484564E-3</v>
      </c>
      <c r="L108" s="210">
        <v>5.0926684450108839E-3</v>
      </c>
      <c r="M108" s="211">
        <f>P58</f>
        <v>4.8909275910362354E-3</v>
      </c>
    </row>
    <row r="109" spans="1:19">
      <c r="A109" s="105" t="s">
        <v>96</v>
      </c>
      <c r="B109" s="108">
        <v>0.97233537326975428</v>
      </c>
      <c r="C109" s="108">
        <v>0.96948824162174696</v>
      </c>
      <c r="D109" s="108">
        <v>0.97394115820979443</v>
      </c>
      <c r="E109" s="108">
        <f>B53</f>
        <v>0.96499197086499544</v>
      </c>
      <c r="F109" s="108">
        <v>1.8951459809391429E-2</v>
      </c>
      <c r="G109" s="108">
        <v>1.7228980821689853E-2</v>
      </c>
      <c r="H109" s="108">
        <v>1.6874696155896186E-2</v>
      </c>
      <c r="I109" s="208">
        <f>C53</f>
        <v>1.866461227532179E-2</v>
      </c>
      <c r="J109" s="108">
        <v>8.3592347342612786E-3</v>
      </c>
      <c r="K109" s="108">
        <v>6.2521172212548215E-3</v>
      </c>
      <c r="L109" s="108">
        <v>6.0000000000000001E-3</v>
      </c>
      <c r="M109" s="208">
        <f>P53</f>
        <v>5.3477540933580796E-3</v>
      </c>
    </row>
    <row r="110" spans="1:19">
      <c r="A110" s="105" t="s">
        <v>97</v>
      </c>
      <c r="B110" s="108">
        <v>0.98896044158233676</v>
      </c>
      <c r="C110" s="108">
        <v>0.98504837291116976</v>
      </c>
      <c r="D110" s="108">
        <v>0.98382749326145558</v>
      </c>
      <c r="E110" s="108">
        <f>B94</f>
        <v>0.97699386503067487</v>
      </c>
      <c r="F110" s="108">
        <v>4.2318307267709292E-2</v>
      </c>
      <c r="G110" s="108">
        <v>4.221635883905013E-2</v>
      </c>
      <c r="H110" s="108">
        <v>4.3126684636118601E-2</v>
      </c>
      <c r="I110" s="208">
        <f>C94</f>
        <v>3.834355828220859E-2</v>
      </c>
      <c r="J110" s="108">
        <v>5.5197792088316471E-3</v>
      </c>
      <c r="K110" s="108">
        <v>5.2770448548812663E-3</v>
      </c>
      <c r="L110" s="108">
        <v>3.5938903863432167E-3</v>
      </c>
      <c r="M110" s="208">
        <f>P94</f>
        <v>1.5337423312883436E-3</v>
      </c>
    </row>
    <row r="111" spans="1:19">
      <c r="A111" s="105" t="s">
        <v>46</v>
      </c>
      <c r="B111" s="108">
        <v>0.98085373509102325</v>
      </c>
      <c r="C111" s="108">
        <v>0.98091261556814791</v>
      </c>
      <c r="D111" s="108">
        <v>0.9832601536772777</v>
      </c>
      <c r="E111" s="108">
        <f t="shared" ref="E111:E119" si="37">B95</f>
        <v>0.97754419493549927</v>
      </c>
      <c r="F111" s="108">
        <v>1.3810420590081607E-2</v>
      </c>
      <c r="G111" s="108">
        <v>1.3719057560393677E-2</v>
      </c>
      <c r="H111" s="108">
        <v>1.3172338090010977E-2</v>
      </c>
      <c r="I111" s="208">
        <f t="shared" ref="I111:I119" si="38">C95</f>
        <v>1.3139034878165312E-2</v>
      </c>
      <c r="J111" s="108">
        <v>5.963590709353421E-3</v>
      </c>
      <c r="K111" s="108">
        <v>4.1753653444676405E-3</v>
      </c>
      <c r="L111" s="108">
        <v>3.0186608122941823E-3</v>
      </c>
      <c r="M111" s="208">
        <f t="shared" ref="M111:M119" si="39">P95</f>
        <v>2.866698518872432E-3</v>
      </c>
    </row>
    <row r="112" spans="1:19">
      <c r="A112" s="105" t="s">
        <v>47</v>
      </c>
      <c r="B112" s="108">
        <v>0.97739594628409376</v>
      </c>
      <c r="C112" s="108">
        <v>0.97915314145567334</v>
      </c>
      <c r="D112" s="108">
        <v>0.98470566202634369</v>
      </c>
      <c r="E112" s="108">
        <f t="shared" si="37"/>
        <v>0.97852173036200463</v>
      </c>
      <c r="F112" s="108">
        <v>1.551422136958879E-2</v>
      </c>
      <c r="G112" s="108">
        <v>1.3417009305345163E-2</v>
      </c>
      <c r="H112" s="108">
        <v>1.2984580810287784E-2</v>
      </c>
      <c r="I112" s="208">
        <f t="shared" si="38"/>
        <v>1.4923868105273772E-2</v>
      </c>
      <c r="J112" s="108">
        <v>8.8414379848194176E-3</v>
      </c>
      <c r="K112" s="108">
        <v>5.5543533145783744E-3</v>
      </c>
      <c r="L112" s="108">
        <v>4.6819401960172292E-3</v>
      </c>
      <c r="M112" s="208">
        <f t="shared" si="39"/>
        <v>4.3864071795906021E-3</v>
      </c>
    </row>
    <row r="113" spans="1:13">
      <c r="A113" s="105" t="s">
        <v>48</v>
      </c>
      <c r="B113" s="108">
        <v>0.9689225460122699</v>
      </c>
      <c r="C113" s="108">
        <v>0.96450300640533837</v>
      </c>
      <c r="D113" s="108">
        <v>0.96883071034393053</v>
      </c>
      <c r="E113" s="108">
        <f t="shared" si="37"/>
        <v>0.95882960301135767</v>
      </c>
      <c r="F113" s="108">
        <v>2.1050613496932515E-2</v>
      </c>
      <c r="G113" s="108">
        <v>1.9180330793798061E-2</v>
      </c>
      <c r="H113" s="108">
        <v>1.8394990616696704E-2</v>
      </c>
      <c r="I113" s="208">
        <f t="shared" si="38"/>
        <v>2.1243729725774586E-2</v>
      </c>
      <c r="J113" s="108">
        <v>8.7902607361963186E-3</v>
      </c>
      <c r="K113" s="108">
        <v>6.6194443948828664E-3</v>
      </c>
      <c r="L113" s="108">
        <v>5.7507571675430606E-3</v>
      </c>
      <c r="M113" s="208">
        <f t="shared" si="39"/>
        <v>5.9430411134868818E-3</v>
      </c>
    </row>
    <row r="114" spans="1:13">
      <c r="A114" s="105" t="s">
        <v>49</v>
      </c>
      <c r="B114" s="108">
        <v>0.9767389340560072</v>
      </c>
      <c r="C114" s="108">
        <v>0.97625595892922623</v>
      </c>
      <c r="D114" s="108">
        <v>0.98198827143256073</v>
      </c>
      <c r="E114" s="108">
        <f t="shared" si="37"/>
        <v>0.97087234358745722</v>
      </c>
      <c r="F114" s="108">
        <v>1.4566395663956639E-2</v>
      </c>
      <c r="G114" s="108">
        <v>1.3476347634763476E-2</v>
      </c>
      <c r="H114" s="108">
        <v>1.2077631946383692E-2</v>
      </c>
      <c r="I114" s="208">
        <f t="shared" si="38"/>
        <v>1.2433744489027593E-2</v>
      </c>
      <c r="J114" s="108">
        <v>6.2104787714543815E-3</v>
      </c>
      <c r="K114" s="108">
        <v>4.6754675467546754E-3</v>
      </c>
      <c r="L114" s="108">
        <v>4.6774643954202739E-3</v>
      </c>
      <c r="M114" s="208">
        <f t="shared" si="39"/>
        <v>4.65646207955615E-3</v>
      </c>
    </row>
    <row r="115" spans="1:13">
      <c r="A115" s="105" t="s">
        <v>50</v>
      </c>
      <c r="B115" s="108">
        <v>0.97970457547736278</v>
      </c>
      <c r="C115" s="108">
        <v>0.97741250139774127</v>
      </c>
      <c r="D115" s="108">
        <v>0.97728661641882253</v>
      </c>
      <c r="E115" s="108">
        <f t="shared" si="37"/>
        <v>0.96876402477335966</v>
      </c>
      <c r="F115" s="108">
        <v>1.0207757896000961E-2</v>
      </c>
      <c r="G115" s="108">
        <v>1.0846472101084647E-2</v>
      </c>
      <c r="H115" s="108">
        <v>1.5583621918924425E-2</v>
      </c>
      <c r="I115" s="208">
        <f t="shared" si="38"/>
        <v>1.4451126469796249E-2</v>
      </c>
      <c r="J115" s="108">
        <v>5.4041071214122735E-3</v>
      </c>
      <c r="K115" s="108">
        <v>5.255507100525551E-3</v>
      </c>
      <c r="L115" s="108">
        <v>5.6019555917702184E-3</v>
      </c>
      <c r="M115" s="208">
        <f t="shared" si="39"/>
        <v>4.5776860245938427E-3</v>
      </c>
    </row>
    <row r="116" spans="1:13">
      <c r="A116" s="105" t="s">
        <v>288</v>
      </c>
      <c r="B116" s="108">
        <v>0.98099999999999998</v>
      </c>
      <c r="C116" s="108">
        <v>0.98199999999999998</v>
      </c>
      <c r="D116" s="108">
        <v>0.98399999999999999</v>
      </c>
      <c r="E116" s="108">
        <f t="shared" si="37"/>
        <v>0.97809604043807918</v>
      </c>
      <c r="F116" s="108">
        <v>1.4999999999999999E-2</v>
      </c>
      <c r="G116" s="108">
        <v>1.2999999999999999E-2</v>
      </c>
      <c r="H116" s="108">
        <v>1.4999999999999999E-2</v>
      </c>
      <c r="I116" s="208">
        <f t="shared" si="38"/>
        <v>1.5941935065776684E-2</v>
      </c>
      <c r="J116" s="108">
        <v>8.0000000000000002E-3</v>
      </c>
      <c r="K116" s="108">
        <v>6.0000000000000001E-3</v>
      </c>
      <c r="L116" s="108">
        <v>5.0000000000000001E-3</v>
      </c>
      <c r="M116" s="208">
        <f t="shared" si="39"/>
        <v>4.6659322143736632E-3</v>
      </c>
    </row>
    <row r="117" spans="1:13">
      <c r="A117" s="105" t="s">
        <v>52</v>
      </c>
      <c r="B117" s="108">
        <v>0.98008658008658012</v>
      </c>
      <c r="C117" s="108">
        <v>0.97853014037985131</v>
      </c>
      <c r="D117" s="108">
        <v>0.9791827293754819</v>
      </c>
      <c r="E117" s="108">
        <f t="shared" si="37"/>
        <v>0.97348951911220716</v>
      </c>
      <c r="F117" s="108">
        <v>1.1255411255411256E-2</v>
      </c>
      <c r="G117" s="108">
        <v>1.1560693641618497E-2</v>
      </c>
      <c r="H117" s="108">
        <v>1.4649190439475714E-2</v>
      </c>
      <c r="I117" s="208">
        <f t="shared" si="38"/>
        <v>9.8643649815043158E-3</v>
      </c>
      <c r="J117" s="108">
        <v>1.1255411255411256E-2</v>
      </c>
      <c r="K117" s="108">
        <v>5.7803468208092483E-3</v>
      </c>
      <c r="L117" s="108">
        <v>2.3130300693909021E-3</v>
      </c>
      <c r="M117" s="208">
        <f t="shared" si="39"/>
        <v>4.3156596794081377E-3</v>
      </c>
    </row>
    <row r="118" spans="1:13">
      <c r="A118" s="105" t="s">
        <v>53</v>
      </c>
      <c r="B118" s="108">
        <v>0.98494623655913982</v>
      </c>
      <c r="C118" s="108">
        <v>0.98206660973526905</v>
      </c>
      <c r="D118" s="108">
        <v>0.98724489795918369</v>
      </c>
      <c r="E118" s="108">
        <f t="shared" si="37"/>
        <v>0.98003838771593088</v>
      </c>
      <c r="F118" s="108">
        <v>1.4193548387096775E-2</v>
      </c>
      <c r="G118" s="108">
        <v>1.1101622544833475E-2</v>
      </c>
      <c r="H118" s="108">
        <v>1.6581632653061226E-2</v>
      </c>
      <c r="I118" s="208">
        <f t="shared" si="38"/>
        <v>1.4203454894433781E-2</v>
      </c>
      <c r="J118" s="108">
        <v>1.0752688172043012E-2</v>
      </c>
      <c r="K118" s="108">
        <v>1.0247651579846286E-2</v>
      </c>
      <c r="L118" s="108">
        <v>5.1020408163265302E-3</v>
      </c>
      <c r="M118" s="208">
        <f t="shared" si="39"/>
        <v>4.2226487523992322E-3</v>
      </c>
    </row>
    <row r="119" spans="1:13">
      <c r="A119" s="105" t="s">
        <v>54</v>
      </c>
      <c r="B119" s="108">
        <v>0.9801904176904177</v>
      </c>
      <c r="C119" s="108">
        <v>0.9832385053052437</v>
      </c>
      <c r="D119" s="108">
        <v>0.98294838009610908</v>
      </c>
      <c r="E119" s="108">
        <f t="shared" si="37"/>
        <v>0.97928715534633493</v>
      </c>
      <c r="F119" s="108">
        <v>1.3206388206388206E-2</v>
      </c>
      <c r="G119" s="108">
        <v>1.3378440719667846E-2</v>
      </c>
      <c r="H119" s="108">
        <v>1.038598666873353E-2</v>
      </c>
      <c r="I119" s="208">
        <f t="shared" si="38"/>
        <v>1.2373907195696032E-2</v>
      </c>
      <c r="J119" s="108">
        <v>8.7530712530712526E-3</v>
      </c>
      <c r="K119" s="108">
        <v>6.7661079501768412E-3</v>
      </c>
      <c r="L119" s="108">
        <v>4.3404123391722216E-3</v>
      </c>
      <c r="M119" s="208">
        <f t="shared" si="39"/>
        <v>4.3039677202420983E-3</v>
      </c>
    </row>
    <row r="121" spans="1:13">
      <c r="A121" s="104" t="s">
        <v>62</v>
      </c>
    </row>
  </sheetData>
  <mergeCells count="14">
    <mergeCell ref="J106:M106"/>
    <mergeCell ref="A1:L1"/>
    <mergeCell ref="A77:J77"/>
    <mergeCell ref="A84:J84"/>
    <mergeCell ref="B92:S92"/>
    <mergeCell ref="A63:A64"/>
    <mergeCell ref="B63:U63"/>
    <mergeCell ref="A76:J76"/>
    <mergeCell ref="A4:A5"/>
    <mergeCell ref="B4:U4"/>
    <mergeCell ref="A34:U34"/>
    <mergeCell ref="B38:S38"/>
    <mergeCell ref="B106:E106"/>
    <mergeCell ref="F106:I10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D40" workbookViewId="0">
      <selection activeCell="AD37" sqref="AD37"/>
    </sheetView>
  </sheetViews>
  <sheetFormatPr defaultColWidth="9" defaultRowHeight="13.5"/>
  <cols>
    <col min="1" max="16384" width="9" style="1"/>
  </cols>
  <sheetData>
    <row r="1" spans="1:1" ht="30" customHeight="1">
      <c r="A1" s="134" t="s">
        <v>287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50"/>
  <sheetViews>
    <sheetView topLeftCell="A19" zoomScaleNormal="100" workbookViewId="0">
      <selection activeCell="I47" sqref="I47"/>
    </sheetView>
  </sheetViews>
  <sheetFormatPr defaultColWidth="9" defaultRowHeight="13.5"/>
  <cols>
    <col min="1" max="1" width="16.125" style="1" customWidth="1"/>
    <col min="2" max="2" width="10.5" style="1" bestFit="1" customWidth="1"/>
    <col min="3" max="4" width="10.5" style="1" customWidth="1"/>
    <col min="5" max="22" width="9.125" style="1" customWidth="1"/>
    <col min="23" max="23" width="11.125" style="1" customWidth="1"/>
    <col min="24" max="31" width="9.125" style="1" customWidth="1"/>
    <col min="32" max="33" width="10.5" style="1" bestFit="1" customWidth="1"/>
    <col min="34" max="34" width="10.5" style="1" customWidth="1"/>
    <col min="35" max="35" width="10.5" style="1" bestFit="1" customWidth="1"/>
    <col min="36" max="37" width="10.625" style="1" customWidth="1"/>
    <col min="38" max="39" width="9.375" style="1" bestFit="1" customWidth="1"/>
    <col min="40" max="40" width="9.375" style="1" customWidth="1"/>
    <col min="41" max="42" width="10.5" style="1" bestFit="1" customWidth="1"/>
    <col min="43" max="43" width="10.5" style="1" customWidth="1"/>
    <col min="44" max="45" width="9.375" style="1" bestFit="1" customWidth="1"/>
    <col min="46" max="16384" width="9" style="1"/>
  </cols>
  <sheetData>
    <row r="1" spans="1:43" ht="24.95" customHeight="1">
      <c r="A1" s="134" t="s">
        <v>307</v>
      </c>
    </row>
    <row r="2" spans="1:43" s="55" customFormat="1" ht="24.95" customHeight="1">
      <c r="A2" s="113"/>
      <c r="B2" s="337" t="s">
        <v>304</v>
      </c>
      <c r="C2" s="337"/>
      <c r="D2" s="338"/>
      <c r="E2" s="340" t="s">
        <v>303</v>
      </c>
      <c r="F2" s="340"/>
      <c r="G2" s="341"/>
      <c r="H2" s="337" t="s">
        <v>306</v>
      </c>
      <c r="I2" s="337"/>
      <c r="J2" s="338"/>
      <c r="K2" s="337" t="s">
        <v>310</v>
      </c>
      <c r="L2" s="337"/>
      <c r="M2" s="338"/>
      <c r="N2" s="337" t="s">
        <v>309</v>
      </c>
      <c r="O2" s="337"/>
      <c r="P2" s="338"/>
      <c r="Q2" s="337" t="s">
        <v>311</v>
      </c>
      <c r="R2" s="337"/>
      <c r="S2" s="338"/>
      <c r="T2" s="337" t="s">
        <v>312</v>
      </c>
      <c r="U2" s="337"/>
      <c r="V2" s="338"/>
      <c r="W2" s="337" t="s">
        <v>313</v>
      </c>
      <c r="X2" s="337"/>
      <c r="Y2" s="338"/>
      <c r="Z2" s="337" t="s">
        <v>314</v>
      </c>
      <c r="AA2" s="337"/>
      <c r="AB2" s="338"/>
      <c r="AC2" s="340" t="s">
        <v>315</v>
      </c>
      <c r="AD2" s="340"/>
      <c r="AE2" s="341"/>
      <c r="AF2" s="337" t="s">
        <v>316</v>
      </c>
      <c r="AG2" s="337"/>
      <c r="AH2" s="338"/>
      <c r="AI2" s="337" t="s">
        <v>317</v>
      </c>
      <c r="AJ2" s="337"/>
      <c r="AK2" s="338"/>
      <c r="AL2" s="337" t="s">
        <v>318</v>
      </c>
      <c r="AM2" s="337"/>
      <c r="AN2" s="338"/>
      <c r="AO2" s="342" t="s">
        <v>319</v>
      </c>
      <c r="AP2" s="342"/>
      <c r="AQ2" s="342"/>
    </row>
    <row r="3" spans="1:43" s="112" customFormat="1">
      <c r="A3" s="106"/>
      <c r="B3" s="111" t="s">
        <v>12</v>
      </c>
      <c r="C3" s="111" t="s">
        <v>13</v>
      </c>
      <c r="D3" s="212">
        <v>2018</v>
      </c>
      <c r="E3" s="111" t="s">
        <v>12</v>
      </c>
      <c r="F3" s="111" t="s">
        <v>13</v>
      </c>
      <c r="G3" s="224" t="s">
        <v>289</v>
      </c>
      <c r="H3" s="111" t="s">
        <v>12</v>
      </c>
      <c r="I3" s="111" t="s">
        <v>13</v>
      </c>
      <c r="J3" s="212">
        <v>2018</v>
      </c>
      <c r="K3" s="111" t="s">
        <v>12</v>
      </c>
      <c r="L3" s="111" t="s">
        <v>13</v>
      </c>
      <c r="M3" s="212">
        <v>2018</v>
      </c>
      <c r="N3" s="111" t="s">
        <v>12</v>
      </c>
      <c r="O3" s="111" t="s">
        <v>13</v>
      </c>
      <c r="P3" s="212">
        <v>2018</v>
      </c>
      <c r="Q3" s="111" t="s">
        <v>12</v>
      </c>
      <c r="R3" s="111" t="s">
        <v>13</v>
      </c>
      <c r="S3" s="212">
        <v>2018</v>
      </c>
      <c r="T3" s="111" t="s">
        <v>12</v>
      </c>
      <c r="U3" s="111" t="s">
        <v>13</v>
      </c>
      <c r="V3" s="212">
        <v>2018</v>
      </c>
      <c r="W3" s="111" t="s">
        <v>12</v>
      </c>
      <c r="X3" s="111" t="s">
        <v>13</v>
      </c>
      <c r="Y3" s="212">
        <v>2018</v>
      </c>
      <c r="Z3" s="111" t="s">
        <v>12</v>
      </c>
      <c r="AA3" s="111" t="s">
        <v>13</v>
      </c>
      <c r="AB3" s="212">
        <v>2018</v>
      </c>
      <c r="AC3" s="111" t="s">
        <v>12</v>
      </c>
      <c r="AD3" s="111" t="s">
        <v>13</v>
      </c>
      <c r="AE3" s="212">
        <v>2018</v>
      </c>
      <c r="AF3" s="111" t="s">
        <v>12</v>
      </c>
      <c r="AG3" s="111" t="s">
        <v>13</v>
      </c>
      <c r="AH3" s="212">
        <v>2018</v>
      </c>
      <c r="AI3" s="111" t="s">
        <v>12</v>
      </c>
      <c r="AJ3" s="111" t="s">
        <v>13</v>
      </c>
      <c r="AK3" s="212">
        <v>2018</v>
      </c>
      <c r="AL3" s="111" t="s">
        <v>12</v>
      </c>
      <c r="AM3" s="111" t="s">
        <v>13</v>
      </c>
      <c r="AN3" s="212">
        <v>2018</v>
      </c>
      <c r="AO3" s="111" t="s">
        <v>12</v>
      </c>
      <c r="AP3" s="111" t="s">
        <v>13</v>
      </c>
      <c r="AQ3" s="213">
        <v>2018</v>
      </c>
    </row>
    <row r="4" spans="1:43" ht="23.25" customHeight="1">
      <c r="A4" s="225" t="s">
        <v>305</v>
      </c>
      <c r="B4" s="114">
        <v>2027418</v>
      </c>
      <c r="C4" s="114">
        <v>1858977</v>
      </c>
      <c r="D4" s="114">
        <v>1717179</v>
      </c>
      <c r="E4" s="114">
        <v>67758</v>
      </c>
      <c r="F4" s="114">
        <v>55380</v>
      </c>
      <c r="G4" s="218">
        <v>61698</v>
      </c>
      <c r="H4" s="114">
        <v>52362</v>
      </c>
      <c r="I4" s="114">
        <v>58407</v>
      </c>
      <c r="J4" s="114">
        <v>52761</v>
      </c>
      <c r="K4" s="114">
        <v>64389</v>
      </c>
      <c r="L4" s="114">
        <v>89916</v>
      </c>
      <c r="M4" s="114">
        <v>123384</v>
      </c>
      <c r="N4" s="114">
        <v>36072</v>
      </c>
      <c r="O4" s="114">
        <v>46146</v>
      </c>
      <c r="P4" s="114">
        <v>60621</v>
      </c>
      <c r="Q4" s="114">
        <v>6858</v>
      </c>
      <c r="R4" s="114">
        <v>6867</v>
      </c>
      <c r="S4" s="114">
        <v>5265</v>
      </c>
      <c r="T4" s="114">
        <v>19800</v>
      </c>
      <c r="U4" s="114">
        <v>18288</v>
      </c>
      <c r="V4" s="114">
        <v>19434</v>
      </c>
      <c r="W4" s="114">
        <v>9507</v>
      </c>
      <c r="X4" s="114">
        <v>19191</v>
      </c>
      <c r="Y4" s="114">
        <v>40908</v>
      </c>
      <c r="Z4" s="114">
        <v>12531</v>
      </c>
      <c r="AA4" s="114">
        <v>12459</v>
      </c>
      <c r="AB4" s="114">
        <v>29790</v>
      </c>
      <c r="AC4" s="114">
        <v>2271924</v>
      </c>
      <c r="AD4" s="114">
        <v>2146167</v>
      </c>
      <c r="AE4" s="114">
        <v>2122359</v>
      </c>
      <c r="AF4" s="114">
        <v>1297104</v>
      </c>
      <c r="AG4" s="114">
        <v>1635348</v>
      </c>
      <c r="AH4" s="114">
        <v>2264601</v>
      </c>
      <c r="AI4" s="114">
        <v>242610</v>
      </c>
      <c r="AJ4" s="114">
        <v>173034</v>
      </c>
      <c r="AK4" s="114">
        <v>312795</v>
      </c>
      <c r="AL4" s="114">
        <v>3743652</v>
      </c>
      <c r="AM4" s="114">
        <v>3901164</v>
      </c>
      <c r="AN4" s="114">
        <v>4699755</v>
      </c>
      <c r="AO4" s="114">
        <v>292974</v>
      </c>
      <c r="AP4" s="114">
        <v>347298</v>
      </c>
      <c r="AQ4" s="214">
        <v>0</v>
      </c>
    </row>
    <row r="5" spans="1:43">
      <c r="A5" s="105" t="s">
        <v>55</v>
      </c>
      <c r="B5" s="114">
        <v>277992</v>
      </c>
      <c r="C5" s="114">
        <v>248070</v>
      </c>
      <c r="D5" s="114">
        <v>222312</v>
      </c>
      <c r="E5" s="114">
        <v>2718</v>
      </c>
      <c r="F5" s="114">
        <v>2103</v>
      </c>
      <c r="G5" s="218">
        <v>2238</v>
      </c>
      <c r="H5" s="114">
        <v>5022</v>
      </c>
      <c r="I5" s="114">
        <v>4968</v>
      </c>
      <c r="J5" s="114">
        <v>4458</v>
      </c>
      <c r="K5" s="114">
        <v>2415</v>
      </c>
      <c r="L5" s="114">
        <v>3972</v>
      </c>
      <c r="M5" s="114">
        <v>7845</v>
      </c>
      <c r="N5" s="114">
        <v>2838</v>
      </c>
      <c r="O5" s="114">
        <v>3078</v>
      </c>
      <c r="P5" s="114">
        <v>4512</v>
      </c>
      <c r="Q5" s="114">
        <v>645</v>
      </c>
      <c r="R5" s="114">
        <v>594</v>
      </c>
      <c r="S5" s="114">
        <v>369</v>
      </c>
      <c r="T5" s="114">
        <v>2556</v>
      </c>
      <c r="U5" s="114">
        <v>2274</v>
      </c>
      <c r="V5" s="114">
        <v>2586</v>
      </c>
      <c r="W5" s="114">
        <v>180</v>
      </c>
      <c r="X5" s="114">
        <v>621</v>
      </c>
      <c r="Y5" s="114">
        <v>2973</v>
      </c>
      <c r="Z5" s="114">
        <v>1416</v>
      </c>
      <c r="AA5" s="114">
        <v>1245</v>
      </c>
      <c r="AB5" s="114">
        <v>3711</v>
      </c>
      <c r="AC5" s="114">
        <v>293430</v>
      </c>
      <c r="AD5" s="114">
        <v>265401</v>
      </c>
      <c r="AE5" s="114">
        <v>253638</v>
      </c>
      <c r="AF5" s="114">
        <v>178905</v>
      </c>
      <c r="AG5" s="114">
        <v>224208</v>
      </c>
      <c r="AH5" s="114">
        <v>306105</v>
      </c>
      <c r="AI5" s="114">
        <v>31185</v>
      </c>
      <c r="AJ5" s="114">
        <v>20433</v>
      </c>
      <c r="AK5" s="114">
        <v>39951</v>
      </c>
      <c r="AL5" s="114">
        <v>494688</v>
      </c>
      <c r="AM5" s="114">
        <v>503328</v>
      </c>
      <c r="AN5" s="114">
        <v>599694</v>
      </c>
      <c r="AO5" s="114">
        <v>28182</v>
      </c>
      <c r="AP5" s="114">
        <v>37008</v>
      </c>
      <c r="AQ5" s="214">
        <v>0</v>
      </c>
    </row>
    <row r="6" spans="1:43">
      <c r="A6" s="105" t="s">
        <v>97</v>
      </c>
      <c r="B6" s="114">
        <v>1968</v>
      </c>
      <c r="C6" s="114">
        <v>1629</v>
      </c>
      <c r="D6" s="114">
        <v>1521</v>
      </c>
      <c r="E6" s="114">
        <v>24</v>
      </c>
      <c r="F6" s="114">
        <v>36</v>
      </c>
      <c r="G6" s="218">
        <v>42</v>
      </c>
      <c r="H6" s="114">
        <v>12</v>
      </c>
      <c r="I6" s="114">
        <v>27</v>
      </c>
      <c r="J6" s="114">
        <v>21</v>
      </c>
      <c r="K6" s="114">
        <v>6</v>
      </c>
      <c r="L6" s="114">
        <v>9</v>
      </c>
      <c r="M6" s="114">
        <v>12</v>
      </c>
      <c r="N6" s="114">
        <v>3</v>
      </c>
      <c r="O6" s="114">
        <v>15</v>
      </c>
      <c r="P6" s="114">
        <v>21</v>
      </c>
      <c r="Q6" s="114">
        <v>3</v>
      </c>
      <c r="R6" s="114">
        <v>3</v>
      </c>
      <c r="S6" s="114">
        <v>0</v>
      </c>
      <c r="T6" s="114">
        <v>12</v>
      </c>
      <c r="U6" s="114">
        <v>6</v>
      </c>
      <c r="V6" s="114">
        <v>27</v>
      </c>
      <c r="W6" s="114">
        <v>0</v>
      </c>
      <c r="X6" s="114">
        <v>3</v>
      </c>
      <c r="Y6" s="114">
        <v>15</v>
      </c>
      <c r="Z6" s="114">
        <v>6</v>
      </c>
      <c r="AA6" s="114">
        <v>12</v>
      </c>
      <c r="AB6" s="114">
        <v>21</v>
      </c>
      <c r="AC6" s="114">
        <v>2025</v>
      </c>
      <c r="AD6" s="114">
        <v>1725</v>
      </c>
      <c r="AE6" s="114">
        <v>1680</v>
      </c>
      <c r="AF6" s="114">
        <v>1137</v>
      </c>
      <c r="AG6" s="114">
        <v>1416</v>
      </c>
      <c r="AH6" s="114">
        <v>1938</v>
      </c>
      <c r="AI6" s="114">
        <v>240</v>
      </c>
      <c r="AJ6" s="114">
        <v>171</v>
      </c>
      <c r="AK6" s="114">
        <v>294</v>
      </c>
      <c r="AL6" s="114">
        <v>3345</v>
      </c>
      <c r="AM6" s="114">
        <v>3261</v>
      </c>
      <c r="AN6" s="114">
        <v>3912</v>
      </c>
      <c r="AO6" s="114">
        <v>279</v>
      </c>
      <c r="AP6" s="114">
        <v>300</v>
      </c>
      <c r="AQ6" s="214">
        <v>0</v>
      </c>
    </row>
    <row r="7" spans="1:43">
      <c r="A7" s="105" t="s">
        <v>46</v>
      </c>
      <c r="B7" s="114">
        <v>5844</v>
      </c>
      <c r="C7" s="114">
        <v>5451</v>
      </c>
      <c r="D7" s="114">
        <v>4599</v>
      </c>
      <c r="E7" s="114">
        <v>27</v>
      </c>
      <c r="F7" s="114">
        <v>30</v>
      </c>
      <c r="G7" s="218">
        <v>30</v>
      </c>
      <c r="H7" s="114">
        <v>45</v>
      </c>
      <c r="I7" s="114">
        <v>54</v>
      </c>
      <c r="J7" s="114">
        <v>24</v>
      </c>
      <c r="K7" s="114">
        <v>18</v>
      </c>
      <c r="L7" s="114">
        <v>48</v>
      </c>
      <c r="M7" s="114">
        <v>66</v>
      </c>
      <c r="N7" s="114">
        <v>12</v>
      </c>
      <c r="O7" s="114">
        <v>21</v>
      </c>
      <c r="P7" s="114">
        <v>21</v>
      </c>
      <c r="Q7" s="114">
        <v>12</v>
      </c>
      <c r="R7" s="114">
        <v>9</v>
      </c>
      <c r="S7" s="114">
        <v>6</v>
      </c>
      <c r="T7" s="114">
        <v>54</v>
      </c>
      <c r="U7" s="114">
        <v>54</v>
      </c>
      <c r="V7" s="114">
        <v>60</v>
      </c>
      <c r="W7" s="114">
        <v>0</v>
      </c>
      <c r="X7" s="114">
        <v>9</v>
      </c>
      <c r="Y7" s="114">
        <v>39</v>
      </c>
      <c r="Z7" s="114">
        <v>24</v>
      </c>
      <c r="AA7" s="114">
        <v>24</v>
      </c>
      <c r="AB7" s="114">
        <v>66</v>
      </c>
      <c r="AC7" s="114">
        <v>5997</v>
      </c>
      <c r="AD7" s="114">
        <v>5676</v>
      </c>
      <c r="AE7" s="114">
        <v>4959</v>
      </c>
      <c r="AF7" s="114">
        <v>3312</v>
      </c>
      <c r="AG7" s="114">
        <v>4719</v>
      </c>
      <c r="AH7" s="114">
        <v>6591</v>
      </c>
      <c r="AI7" s="114">
        <v>756</v>
      </c>
      <c r="AJ7" s="114">
        <v>531</v>
      </c>
      <c r="AK7" s="114">
        <v>1011</v>
      </c>
      <c r="AL7" s="114">
        <v>9858</v>
      </c>
      <c r="AM7" s="114">
        <v>10740</v>
      </c>
      <c r="AN7" s="114">
        <v>12558</v>
      </c>
      <c r="AO7" s="114">
        <v>642</v>
      </c>
      <c r="AP7" s="114">
        <v>804</v>
      </c>
      <c r="AQ7" s="214">
        <v>0</v>
      </c>
    </row>
    <row r="8" spans="1:43">
      <c r="A8" s="105" t="s">
        <v>47</v>
      </c>
      <c r="B8" s="114">
        <v>23061</v>
      </c>
      <c r="C8" s="114">
        <v>23160</v>
      </c>
      <c r="D8" s="114">
        <v>21402</v>
      </c>
      <c r="E8" s="114">
        <v>264</v>
      </c>
      <c r="F8" s="114">
        <v>195</v>
      </c>
      <c r="G8" s="218">
        <v>207</v>
      </c>
      <c r="H8" s="114">
        <v>144</v>
      </c>
      <c r="I8" s="114">
        <v>174</v>
      </c>
      <c r="J8" s="114">
        <v>144</v>
      </c>
      <c r="K8" s="114">
        <v>54</v>
      </c>
      <c r="L8" s="114">
        <v>99</v>
      </c>
      <c r="M8" s="114">
        <v>186</v>
      </c>
      <c r="N8" s="114">
        <v>45</v>
      </c>
      <c r="O8" s="114">
        <v>69</v>
      </c>
      <c r="P8" s="114">
        <v>102</v>
      </c>
      <c r="Q8" s="114">
        <v>36</v>
      </c>
      <c r="R8" s="114">
        <v>36</v>
      </c>
      <c r="S8" s="114">
        <v>27</v>
      </c>
      <c r="T8" s="114">
        <v>168</v>
      </c>
      <c r="U8" s="114">
        <v>183</v>
      </c>
      <c r="V8" s="114">
        <v>237</v>
      </c>
      <c r="W8" s="114">
        <v>6</v>
      </c>
      <c r="X8" s="114">
        <v>21</v>
      </c>
      <c r="Y8" s="114">
        <v>63</v>
      </c>
      <c r="Z8" s="114">
        <v>96</v>
      </c>
      <c r="AA8" s="114">
        <v>96</v>
      </c>
      <c r="AB8" s="114">
        <v>285</v>
      </c>
      <c r="AC8" s="114">
        <v>23724</v>
      </c>
      <c r="AD8" s="114">
        <v>23922</v>
      </c>
      <c r="AE8" s="114">
        <v>22917</v>
      </c>
      <c r="AF8" s="114">
        <v>15135</v>
      </c>
      <c r="AG8" s="114">
        <v>21894</v>
      </c>
      <c r="AH8" s="114">
        <v>32061</v>
      </c>
      <c r="AI8" s="114">
        <v>2805</v>
      </c>
      <c r="AJ8" s="114">
        <v>2175</v>
      </c>
      <c r="AK8" s="114">
        <v>4527</v>
      </c>
      <c r="AL8" s="114">
        <v>40884</v>
      </c>
      <c r="AM8" s="114">
        <v>47328</v>
      </c>
      <c r="AN8" s="114">
        <v>59502</v>
      </c>
      <c r="AO8" s="114">
        <v>2037</v>
      </c>
      <c r="AP8" s="114">
        <v>2742</v>
      </c>
      <c r="AQ8" s="214">
        <v>0</v>
      </c>
    </row>
    <row r="9" spans="1:43">
      <c r="A9" s="105" t="s">
        <v>48</v>
      </c>
      <c r="B9" s="114">
        <v>178464</v>
      </c>
      <c r="C9" s="114">
        <v>150639</v>
      </c>
      <c r="D9" s="114">
        <v>133920</v>
      </c>
      <c r="E9" s="114">
        <v>1962</v>
      </c>
      <c r="F9" s="114">
        <v>1419</v>
      </c>
      <c r="G9" s="218">
        <v>1524</v>
      </c>
      <c r="H9" s="114">
        <v>4413</v>
      </c>
      <c r="I9" s="114">
        <v>4113</v>
      </c>
      <c r="J9" s="114">
        <v>3555</v>
      </c>
      <c r="K9" s="114">
        <v>2163</v>
      </c>
      <c r="L9" s="114">
        <v>3276</v>
      </c>
      <c r="M9" s="114">
        <v>6492</v>
      </c>
      <c r="N9" s="114">
        <v>2565</v>
      </c>
      <c r="O9" s="114">
        <v>2634</v>
      </c>
      <c r="P9" s="114">
        <v>3942</v>
      </c>
      <c r="Q9" s="114">
        <v>519</v>
      </c>
      <c r="R9" s="114">
        <v>435</v>
      </c>
      <c r="S9" s="114">
        <v>279</v>
      </c>
      <c r="T9" s="114">
        <v>1890</v>
      </c>
      <c r="U9" s="114">
        <v>1581</v>
      </c>
      <c r="V9" s="114">
        <v>1731</v>
      </c>
      <c r="W9" s="114">
        <v>156</v>
      </c>
      <c r="X9" s="114">
        <v>513</v>
      </c>
      <c r="Y9" s="114">
        <v>2418</v>
      </c>
      <c r="Z9" s="114">
        <v>1047</v>
      </c>
      <c r="AA9" s="114">
        <v>870</v>
      </c>
      <c r="AB9" s="114">
        <v>2670</v>
      </c>
      <c r="AC9" s="114">
        <v>191316</v>
      </c>
      <c r="AD9" s="114">
        <v>164397</v>
      </c>
      <c r="AE9" s="114">
        <v>158289</v>
      </c>
      <c r="AF9" s="114">
        <v>123420</v>
      </c>
      <c r="AG9" s="114">
        <v>144162</v>
      </c>
      <c r="AH9" s="114">
        <v>187500</v>
      </c>
      <c r="AI9" s="114">
        <v>20175</v>
      </c>
      <c r="AJ9" s="114">
        <v>12555</v>
      </c>
      <c r="AK9" s="114">
        <v>23220</v>
      </c>
      <c r="AL9" s="114">
        <v>328995</v>
      </c>
      <c r="AM9" s="114">
        <v>316890</v>
      </c>
      <c r="AN9" s="114">
        <v>369006</v>
      </c>
      <c r="AO9" s="114">
        <v>20226</v>
      </c>
      <c r="AP9" s="114">
        <v>25182</v>
      </c>
      <c r="AQ9" s="214">
        <v>0</v>
      </c>
    </row>
    <row r="10" spans="1:43">
      <c r="A10" s="105" t="s">
        <v>49</v>
      </c>
      <c r="B10" s="114">
        <v>18396</v>
      </c>
      <c r="C10" s="114">
        <v>20739</v>
      </c>
      <c r="D10" s="114">
        <v>21324</v>
      </c>
      <c r="E10" s="114">
        <v>120</v>
      </c>
      <c r="F10" s="114">
        <v>117</v>
      </c>
      <c r="G10" s="218">
        <v>111</v>
      </c>
      <c r="H10" s="114">
        <v>138</v>
      </c>
      <c r="I10" s="114">
        <v>225</v>
      </c>
      <c r="J10" s="114">
        <v>321</v>
      </c>
      <c r="K10" s="114">
        <v>54</v>
      </c>
      <c r="L10" s="114">
        <v>141</v>
      </c>
      <c r="M10" s="114">
        <v>342</v>
      </c>
      <c r="N10" s="114">
        <v>117</v>
      </c>
      <c r="O10" s="114">
        <v>162</v>
      </c>
      <c r="P10" s="114">
        <v>234</v>
      </c>
      <c r="Q10" s="114">
        <v>27</v>
      </c>
      <c r="R10" s="114">
        <v>42</v>
      </c>
      <c r="S10" s="114">
        <v>30</v>
      </c>
      <c r="T10" s="114">
        <v>135</v>
      </c>
      <c r="U10" s="114">
        <v>132</v>
      </c>
      <c r="V10" s="114">
        <v>180</v>
      </c>
      <c r="W10" s="114">
        <v>3</v>
      </c>
      <c r="X10" s="114">
        <v>18</v>
      </c>
      <c r="Y10" s="114">
        <v>177</v>
      </c>
      <c r="Z10" s="114">
        <v>84</v>
      </c>
      <c r="AA10" s="114">
        <v>81</v>
      </c>
      <c r="AB10" s="114">
        <v>330</v>
      </c>
      <c r="AC10" s="114">
        <v>18996</v>
      </c>
      <c r="AD10" s="114">
        <v>21567</v>
      </c>
      <c r="AE10" s="114">
        <v>23334</v>
      </c>
      <c r="AF10" s="114">
        <v>11814</v>
      </c>
      <c r="AG10" s="114">
        <v>19677</v>
      </c>
      <c r="AH10" s="114">
        <v>33426</v>
      </c>
      <c r="AI10" s="114">
        <v>1872</v>
      </c>
      <c r="AJ10" s="114">
        <v>1629</v>
      </c>
      <c r="AK10" s="114">
        <v>3801</v>
      </c>
      <c r="AL10" s="114">
        <v>32193</v>
      </c>
      <c r="AM10" s="114">
        <v>42342</v>
      </c>
      <c r="AN10" s="114">
        <v>60561</v>
      </c>
      <c r="AO10" s="114">
        <v>1503</v>
      </c>
      <c r="AP10" s="114">
        <v>2316</v>
      </c>
      <c r="AQ10" s="214">
        <v>0</v>
      </c>
    </row>
    <row r="11" spans="1:43">
      <c r="A11" s="105" t="s">
        <v>50</v>
      </c>
      <c r="B11" s="114">
        <v>17364</v>
      </c>
      <c r="C11" s="114">
        <v>16743</v>
      </c>
      <c r="D11" s="114">
        <v>15186</v>
      </c>
      <c r="E11" s="114">
        <v>117</v>
      </c>
      <c r="F11" s="114">
        <v>129</v>
      </c>
      <c r="G11" s="218">
        <v>165</v>
      </c>
      <c r="H11" s="114">
        <v>81</v>
      </c>
      <c r="I11" s="114">
        <v>114</v>
      </c>
      <c r="J11" s="114">
        <v>132</v>
      </c>
      <c r="K11" s="114">
        <v>36</v>
      </c>
      <c r="L11" s="114">
        <v>204</v>
      </c>
      <c r="M11" s="114">
        <v>282</v>
      </c>
      <c r="N11" s="114">
        <v>24</v>
      </c>
      <c r="O11" s="114">
        <v>69</v>
      </c>
      <c r="P11" s="114">
        <v>78</v>
      </c>
      <c r="Q11" s="114">
        <v>24</v>
      </c>
      <c r="R11" s="114">
        <v>24</v>
      </c>
      <c r="S11" s="114">
        <v>6</v>
      </c>
      <c r="T11" s="114">
        <v>84</v>
      </c>
      <c r="U11" s="114">
        <v>81</v>
      </c>
      <c r="V11" s="114">
        <v>111</v>
      </c>
      <c r="W11" s="114">
        <v>0</v>
      </c>
      <c r="X11" s="114">
        <v>24</v>
      </c>
      <c r="Y11" s="114">
        <v>114</v>
      </c>
      <c r="Z11" s="114">
        <v>36</v>
      </c>
      <c r="AA11" s="114">
        <v>39</v>
      </c>
      <c r="AB11" s="114">
        <v>90</v>
      </c>
      <c r="AC11" s="114">
        <v>17697</v>
      </c>
      <c r="AD11" s="114">
        <v>17373</v>
      </c>
      <c r="AE11" s="114">
        <v>16242</v>
      </c>
      <c r="AF11" s="114">
        <v>7620</v>
      </c>
      <c r="AG11" s="114">
        <v>10914</v>
      </c>
      <c r="AH11" s="114">
        <v>14943</v>
      </c>
      <c r="AI11" s="114">
        <v>1557</v>
      </c>
      <c r="AJ11" s="114">
        <v>1026</v>
      </c>
      <c r="AK11" s="114">
        <v>2238</v>
      </c>
      <c r="AL11" s="114">
        <v>26424</v>
      </c>
      <c r="AM11" s="114">
        <v>28968</v>
      </c>
      <c r="AN11" s="114">
        <v>33423</v>
      </c>
      <c r="AO11" s="114">
        <v>975</v>
      </c>
      <c r="AP11" s="114">
        <v>2124</v>
      </c>
      <c r="AQ11" s="214">
        <v>0</v>
      </c>
    </row>
    <row r="12" spans="1:43">
      <c r="A12" s="105" t="s">
        <v>51</v>
      </c>
      <c r="B12" s="114">
        <v>25560</v>
      </c>
      <c r="C12" s="114">
        <v>23064</v>
      </c>
      <c r="D12" s="114">
        <v>18873</v>
      </c>
      <c r="E12" s="114">
        <v>168</v>
      </c>
      <c r="F12" s="114">
        <v>126</v>
      </c>
      <c r="G12" s="218">
        <v>123</v>
      </c>
      <c r="H12" s="114">
        <v>135</v>
      </c>
      <c r="I12" s="114">
        <v>162</v>
      </c>
      <c r="J12" s="114">
        <v>135</v>
      </c>
      <c r="K12" s="114">
        <v>63</v>
      </c>
      <c r="L12" s="114">
        <v>126</v>
      </c>
      <c r="M12" s="114">
        <v>321</v>
      </c>
      <c r="N12" s="114">
        <v>60</v>
      </c>
      <c r="O12" s="114">
        <v>90</v>
      </c>
      <c r="P12" s="114">
        <v>96</v>
      </c>
      <c r="Q12" s="114">
        <v>21</v>
      </c>
      <c r="R12" s="114">
        <v>30</v>
      </c>
      <c r="S12" s="114">
        <v>9</v>
      </c>
      <c r="T12" s="114">
        <v>174</v>
      </c>
      <c r="U12" s="114">
        <v>183</v>
      </c>
      <c r="V12" s="114">
        <v>192</v>
      </c>
      <c r="W12" s="114">
        <v>9</v>
      </c>
      <c r="X12" s="114">
        <v>21</v>
      </c>
      <c r="Y12" s="114">
        <v>108</v>
      </c>
      <c r="Z12" s="114">
        <v>84</v>
      </c>
      <c r="AA12" s="114">
        <v>102</v>
      </c>
      <c r="AB12" s="114">
        <v>192</v>
      </c>
      <c r="AC12" s="114">
        <v>26157</v>
      </c>
      <c r="AD12" s="114">
        <v>23802</v>
      </c>
      <c r="AE12" s="114">
        <v>20208</v>
      </c>
      <c r="AF12" s="114">
        <v>12804</v>
      </c>
      <c r="AG12" s="114">
        <v>16452</v>
      </c>
      <c r="AH12" s="114">
        <v>22413</v>
      </c>
      <c r="AI12" s="114">
        <v>2793</v>
      </c>
      <c r="AJ12" s="114">
        <v>1779</v>
      </c>
      <c r="AK12" s="114">
        <v>3675</v>
      </c>
      <c r="AL12" s="114">
        <v>41070</v>
      </c>
      <c r="AM12" s="114">
        <v>41502</v>
      </c>
      <c r="AN12" s="114">
        <v>46296</v>
      </c>
      <c r="AO12" s="114">
        <v>1860</v>
      </c>
      <c r="AP12" s="114">
        <v>2490</v>
      </c>
      <c r="AQ12" s="214">
        <v>0</v>
      </c>
    </row>
    <row r="13" spans="1:43">
      <c r="A13" s="105" t="s">
        <v>52</v>
      </c>
      <c r="B13" s="114">
        <v>2154</v>
      </c>
      <c r="C13" s="114">
        <v>2031</v>
      </c>
      <c r="D13" s="114">
        <v>1806</v>
      </c>
      <c r="E13" s="114">
        <v>15</v>
      </c>
      <c r="F13" s="114">
        <v>15</v>
      </c>
      <c r="G13" s="218">
        <v>9</v>
      </c>
      <c r="H13" s="114">
        <v>39</v>
      </c>
      <c r="I13" s="114">
        <v>51</v>
      </c>
      <c r="J13" s="114">
        <v>57</v>
      </c>
      <c r="K13" s="114">
        <v>6</v>
      </c>
      <c r="L13" s="114">
        <v>15</v>
      </c>
      <c r="M13" s="114">
        <v>54</v>
      </c>
      <c r="N13" s="114">
        <v>6</v>
      </c>
      <c r="O13" s="114">
        <v>6</v>
      </c>
      <c r="P13" s="114">
        <v>12</v>
      </c>
      <c r="Q13" s="114">
        <v>6</v>
      </c>
      <c r="R13" s="114">
        <v>6</v>
      </c>
      <c r="S13" s="114">
        <v>3</v>
      </c>
      <c r="T13" s="114">
        <v>9</v>
      </c>
      <c r="U13" s="114">
        <v>15</v>
      </c>
      <c r="V13" s="114">
        <v>6</v>
      </c>
      <c r="W13" s="114">
        <v>3</v>
      </c>
      <c r="X13" s="114">
        <v>0</v>
      </c>
      <c r="Y13" s="114">
        <v>12</v>
      </c>
      <c r="Z13" s="114">
        <v>12</v>
      </c>
      <c r="AA13" s="114">
        <v>9</v>
      </c>
      <c r="AB13" s="114">
        <v>27</v>
      </c>
      <c r="AC13" s="114">
        <v>2235</v>
      </c>
      <c r="AD13" s="114">
        <v>2136</v>
      </c>
      <c r="AE13" s="114">
        <v>1998</v>
      </c>
      <c r="AF13" s="114">
        <v>1122</v>
      </c>
      <c r="AG13" s="114">
        <v>1602</v>
      </c>
      <c r="AH13" s="114">
        <v>2517</v>
      </c>
      <c r="AI13" s="114">
        <v>240</v>
      </c>
      <c r="AJ13" s="114">
        <v>144</v>
      </c>
      <c r="AK13" s="114">
        <v>351</v>
      </c>
      <c r="AL13" s="114">
        <v>3543</v>
      </c>
      <c r="AM13" s="114">
        <v>3840</v>
      </c>
      <c r="AN13" s="114">
        <v>4866</v>
      </c>
      <c r="AO13" s="114">
        <v>270</v>
      </c>
      <c r="AP13" s="114">
        <v>324</v>
      </c>
      <c r="AQ13" s="214">
        <v>0</v>
      </c>
    </row>
    <row r="14" spans="1:43">
      <c r="A14" s="105" t="s">
        <v>53</v>
      </c>
      <c r="B14" s="114">
        <v>4281</v>
      </c>
      <c r="C14" s="114">
        <v>3780</v>
      </c>
      <c r="D14" s="114">
        <v>2982</v>
      </c>
      <c r="E14" s="114">
        <v>27</v>
      </c>
      <c r="F14" s="114">
        <v>27</v>
      </c>
      <c r="G14" s="218">
        <v>24</v>
      </c>
      <c r="H14" s="114">
        <v>15</v>
      </c>
      <c r="I14" s="114">
        <v>30</v>
      </c>
      <c r="J14" s="114">
        <v>45</v>
      </c>
      <c r="K14" s="114">
        <v>12</v>
      </c>
      <c r="L14" s="114">
        <v>48</v>
      </c>
      <c r="M14" s="114">
        <v>66</v>
      </c>
      <c r="N14" s="114">
        <v>3</v>
      </c>
      <c r="O14" s="114">
        <v>9</v>
      </c>
      <c r="P14" s="114">
        <v>6</v>
      </c>
      <c r="Q14" s="114">
        <v>6</v>
      </c>
      <c r="R14" s="114">
        <v>3</v>
      </c>
      <c r="S14" s="114">
        <v>6</v>
      </c>
      <c r="T14" s="114">
        <v>24</v>
      </c>
      <c r="U14" s="114">
        <v>33</v>
      </c>
      <c r="V14" s="114">
        <v>33</v>
      </c>
      <c r="W14" s="114">
        <v>0</v>
      </c>
      <c r="X14" s="114">
        <v>9</v>
      </c>
      <c r="Y14" s="114">
        <v>18</v>
      </c>
      <c r="Z14" s="114">
        <v>24</v>
      </c>
      <c r="AA14" s="114">
        <v>9</v>
      </c>
      <c r="AB14" s="114">
        <v>27</v>
      </c>
      <c r="AC14" s="114">
        <v>4371</v>
      </c>
      <c r="AD14" s="114">
        <v>3930</v>
      </c>
      <c r="AE14" s="114">
        <v>3228</v>
      </c>
      <c r="AF14" s="114">
        <v>2094</v>
      </c>
      <c r="AG14" s="114">
        <v>2802</v>
      </c>
      <c r="AH14" s="114">
        <v>3879</v>
      </c>
      <c r="AI14" s="114">
        <v>600</v>
      </c>
      <c r="AJ14" s="114">
        <v>357</v>
      </c>
      <c r="AK14" s="114">
        <v>711</v>
      </c>
      <c r="AL14" s="114">
        <v>6897</v>
      </c>
      <c r="AM14" s="114">
        <v>6969</v>
      </c>
      <c r="AN14" s="114">
        <v>7815</v>
      </c>
      <c r="AO14" s="114">
        <v>315</v>
      </c>
      <c r="AP14" s="114">
        <v>576</v>
      </c>
      <c r="AQ14" s="214">
        <v>0</v>
      </c>
    </row>
    <row r="15" spans="1:43">
      <c r="A15" s="105" t="s">
        <v>54</v>
      </c>
      <c r="B15" s="114">
        <v>12030</v>
      </c>
      <c r="C15" s="114">
        <v>10392</v>
      </c>
      <c r="D15" s="114">
        <v>9258</v>
      </c>
      <c r="E15" s="114">
        <v>57</v>
      </c>
      <c r="F15" s="114">
        <v>51</v>
      </c>
      <c r="G15" s="218">
        <v>42</v>
      </c>
      <c r="H15" s="114">
        <v>87</v>
      </c>
      <c r="I15" s="114">
        <v>129</v>
      </c>
      <c r="J15" s="114">
        <v>105</v>
      </c>
      <c r="K15" s="114">
        <v>45</v>
      </c>
      <c r="L15" s="114">
        <v>69</v>
      </c>
      <c r="M15" s="114">
        <v>129</v>
      </c>
      <c r="N15" s="114">
        <v>30</v>
      </c>
      <c r="O15" s="114">
        <v>57</v>
      </c>
      <c r="P15" s="114">
        <v>66</v>
      </c>
      <c r="Q15" s="114">
        <v>9</v>
      </c>
      <c r="R15" s="114">
        <v>36</v>
      </c>
      <c r="S15" s="114">
        <v>15</v>
      </c>
      <c r="T15" s="114">
        <v>78</v>
      </c>
      <c r="U15" s="114">
        <v>78</v>
      </c>
      <c r="V15" s="114">
        <v>87</v>
      </c>
      <c r="W15" s="114">
        <v>0</v>
      </c>
      <c r="X15" s="114">
        <v>6</v>
      </c>
      <c r="Y15" s="114">
        <v>54</v>
      </c>
      <c r="Z15" s="114">
        <v>27</v>
      </c>
      <c r="AA15" s="114">
        <v>63</v>
      </c>
      <c r="AB15" s="114">
        <v>117</v>
      </c>
      <c r="AC15" s="114">
        <v>12315</v>
      </c>
      <c r="AD15" s="114">
        <v>10764</v>
      </c>
      <c r="AE15" s="114">
        <v>9927</v>
      </c>
      <c r="AF15" s="114">
        <v>5802</v>
      </c>
      <c r="AG15" s="114">
        <v>7683</v>
      </c>
      <c r="AH15" s="114">
        <v>10689</v>
      </c>
      <c r="AI15" s="114">
        <v>1404</v>
      </c>
      <c r="AJ15" s="114">
        <v>969</v>
      </c>
      <c r="AK15" s="114">
        <v>1692</v>
      </c>
      <c r="AL15" s="114">
        <v>19212</v>
      </c>
      <c r="AM15" s="114">
        <v>19047</v>
      </c>
      <c r="AN15" s="114">
        <v>22308</v>
      </c>
      <c r="AO15" s="114">
        <v>1053</v>
      </c>
      <c r="AP15" s="114">
        <v>1821</v>
      </c>
      <c r="AQ15" s="214">
        <v>0</v>
      </c>
    </row>
    <row r="16" spans="1:43" ht="27.75" customHeight="1">
      <c r="A16" s="104" t="s">
        <v>62</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row>
    <row r="17" spans="1:44">
      <c r="A17" s="104"/>
    </row>
    <row r="18" spans="1:44" ht="24.95" customHeight="1">
      <c r="A18" s="135" t="s">
        <v>320</v>
      </c>
      <c r="AO18" s="17"/>
      <c r="AP18" s="17"/>
      <c r="AQ18" s="17"/>
      <c r="AR18" s="17"/>
    </row>
    <row r="19" spans="1:44" s="55" customFormat="1" ht="24.95" customHeight="1">
      <c r="A19" s="113"/>
      <c r="B19" s="336" t="s">
        <v>304</v>
      </c>
      <c r="C19" s="337"/>
      <c r="D19" s="338"/>
      <c r="E19" s="339" t="s">
        <v>303</v>
      </c>
      <c r="F19" s="340"/>
      <c r="G19" s="341"/>
      <c r="H19" s="336" t="s">
        <v>321</v>
      </c>
      <c r="I19" s="337"/>
      <c r="J19" s="338"/>
      <c r="K19" s="336" t="s">
        <v>322</v>
      </c>
      <c r="L19" s="337"/>
      <c r="M19" s="338"/>
      <c r="N19" s="336" t="s">
        <v>309</v>
      </c>
      <c r="O19" s="337"/>
      <c r="P19" s="338"/>
      <c r="Q19" s="336" t="s">
        <v>311</v>
      </c>
      <c r="R19" s="337"/>
      <c r="S19" s="338"/>
      <c r="T19" s="336" t="s">
        <v>312</v>
      </c>
      <c r="U19" s="337"/>
      <c r="V19" s="338"/>
      <c r="W19" s="336" t="s">
        <v>313</v>
      </c>
      <c r="X19" s="337"/>
      <c r="Y19" s="338"/>
      <c r="Z19" s="336" t="s">
        <v>314</v>
      </c>
      <c r="AA19" s="337"/>
      <c r="AB19" s="338"/>
      <c r="AC19" s="339" t="s">
        <v>315</v>
      </c>
      <c r="AD19" s="340"/>
      <c r="AE19" s="341"/>
      <c r="AF19" s="336" t="s">
        <v>316</v>
      </c>
      <c r="AG19" s="337"/>
      <c r="AH19" s="338"/>
      <c r="AI19" s="336" t="s">
        <v>317</v>
      </c>
      <c r="AJ19" s="337"/>
      <c r="AK19" s="338"/>
      <c r="AL19" s="343"/>
      <c r="AM19" s="343"/>
      <c r="AN19" s="216"/>
      <c r="AO19" s="226"/>
    </row>
    <row r="20" spans="1:44" s="115" customFormat="1">
      <c r="A20" s="106"/>
      <c r="B20" s="106">
        <v>2006</v>
      </c>
      <c r="C20" s="106">
        <v>2013</v>
      </c>
      <c r="D20" s="195">
        <v>2018</v>
      </c>
      <c r="E20" s="106">
        <v>2006</v>
      </c>
      <c r="F20" s="106">
        <v>2013</v>
      </c>
      <c r="G20" s="195">
        <v>2018</v>
      </c>
      <c r="H20" s="106">
        <v>2006</v>
      </c>
      <c r="I20" s="106">
        <v>2013</v>
      </c>
      <c r="J20" s="195">
        <v>2018</v>
      </c>
      <c r="K20" s="106">
        <v>2006</v>
      </c>
      <c r="L20" s="106">
        <v>2013</v>
      </c>
      <c r="M20" s="195">
        <v>2018</v>
      </c>
      <c r="N20" s="106">
        <v>2006</v>
      </c>
      <c r="O20" s="106">
        <v>2013</v>
      </c>
      <c r="P20" s="195">
        <v>2018</v>
      </c>
      <c r="Q20" s="106">
        <v>2006</v>
      </c>
      <c r="R20" s="106">
        <v>2013</v>
      </c>
      <c r="S20" s="195">
        <v>2018</v>
      </c>
      <c r="T20" s="106">
        <v>2006</v>
      </c>
      <c r="U20" s="106">
        <v>2013</v>
      </c>
      <c r="V20" s="195">
        <v>2018</v>
      </c>
      <c r="W20" s="217">
        <v>2006</v>
      </c>
      <c r="X20" s="217">
        <v>2013</v>
      </c>
      <c r="Y20" s="217">
        <v>2018</v>
      </c>
      <c r="Z20" s="217">
        <v>2006</v>
      </c>
      <c r="AA20" s="106">
        <v>2013</v>
      </c>
      <c r="AB20" s="195">
        <v>2018</v>
      </c>
      <c r="AC20" s="106">
        <v>2006</v>
      </c>
      <c r="AD20" s="106">
        <v>2013</v>
      </c>
      <c r="AE20" s="195">
        <v>2018</v>
      </c>
      <c r="AF20" s="106">
        <v>2006</v>
      </c>
      <c r="AG20" s="106">
        <v>2013</v>
      </c>
      <c r="AH20" s="195">
        <v>2018</v>
      </c>
      <c r="AI20" s="217">
        <v>2006</v>
      </c>
      <c r="AJ20" s="217">
        <v>2013</v>
      </c>
      <c r="AK20" s="217">
        <v>2018</v>
      </c>
      <c r="AL20" s="138"/>
      <c r="AM20" s="138"/>
      <c r="AN20" s="138"/>
      <c r="AO20" s="231"/>
    </row>
    <row r="21" spans="1:44">
      <c r="A21" s="105" t="s">
        <v>114</v>
      </c>
      <c r="B21" s="116">
        <f t="shared" ref="B21:B32" si="0">B4/AL4</f>
        <v>0.54156155540098283</v>
      </c>
      <c r="C21" s="116">
        <f t="shared" ref="C21:C32" si="1">C4/AM4</f>
        <v>0.47651854677219413</v>
      </c>
      <c r="D21" s="116">
        <f t="shared" ref="D21:D32" si="2">D4/AN4</f>
        <v>0.3653762802529068</v>
      </c>
      <c r="E21" s="116">
        <f t="shared" ref="E21:E32" si="3">E4/AL4</f>
        <v>1.8099438729881945E-2</v>
      </c>
      <c r="F21" s="116">
        <f t="shared" ref="F21:F32" si="4">F4/AM4</f>
        <v>1.4195763110702345E-2</v>
      </c>
      <c r="G21" s="116">
        <f t="shared" ref="G21:G32" si="5">G4/AN4</f>
        <v>1.3127918370212915E-2</v>
      </c>
      <c r="H21" s="116">
        <f t="shared" ref="H21:H32" si="6">H4/AL4</f>
        <v>1.3986876985360819E-2</v>
      </c>
      <c r="I21" s="116">
        <f t="shared" ref="I21:I32" si="7">I4/AM4</f>
        <v>1.4971685373903788E-2</v>
      </c>
      <c r="J21" s="116">
        <f t="shared" ref="J21:J32" si="8">J4/AN4</f>
        <v>1.1226329883153483E-2</v>
      </c>
      <c r="K21" s="116">
        <f t="shared" ref="K21:K32" si="9">K4/AL4</f>
        <v>1.7199515339566818E-2</v>
      </c>
      <c r="L21" s="116">
        <f t="shared" ref="L21:L32" si="10">L4/AM4</f>
        <v>2.3048505522966993E-2</v>
      </c>
      <c r="M21" s="116">
        <f t="shared" ref="M21:M32" si="11">M4/AN4</f>
        <v>2.6253283415837634E-2</v>
      </c>
      <c r="N21" s="116">
        <f t="shared" ref="N21:N32" si="12">N4/AL4</f>
        <v>9.6355109930089649E-3</v>
      </c>
      <c r="O21" s="116">
        <f t="shared" ref="O21:O32" si="13">O4/AM4</f>
        <v>1.1828777257249375E-2</v>
      </c>
      <c r="P21" s="116">
        <f t="shared" ref="P21:P32" si="14">P4/AN4</f>
        <v>1.2898757488422268E-2</v>
      </c>
      <c r="Q21" s="116">
        <f t="shared" ref="Q21:Q32" si="15">Q4/AL4</f>
        <v>1.83190104208404E-3</v>
      </c>
      <c r="R21" s="116">
        <f t="shared" ref="R21:R32" si="16">R4/AM4</f>
        <v>1.7602438656770132E-3</v>
      </c>
      <c r="S21" s="116">
        <f t="shared" ref="S21:S32" si="17">S4/AN4</f>
        <v>1.1202711630712665E-3</v>
      </c>
      <c r="T21" s="116">
        <f t="shared" ref="T21:T32" si="18">T4/AL4</f>
        <v>5.2889531398751808E-3</v>
      </c>
      <c r="U21" s="116">
        <f t="shared" ref="U21:U32" si="19">U4/AM4</f>
        <v>4.6878316317898964E-3</v>
      </c>
      <c r="V21" s="116">
        <f t="shared" ref="V21:V32" si="20">V4/AN4</f>
        <v>4.1351091705844239E-3</v>
      </c>
      <c r="W21" s="116">
        <f t="shared" ref="W21:W32" si="21">W4/AL4</f>
        <v>2.5394988636764314E-3</v>
      </c>
      <c r="X21" s="116">
        <f t="shared" ref="X21:X32" si="22">X4/AM4</f>
        <v>4.9193010086220424E-3</v>
      </c>
      <c r="Y21" s="116">
        <f t="shared" ref="Y21:Y32" si="23">Y4/AN4</f>
        <v>8.7042835211622732E-3</v>
      </c>
      <c r="Z21" s="116">
        <f>Z4/AL4</f>
        <v>3.3472662523119138E-3</v>
      </c>
      <c r="AA21" s="116">
        <f>AA4/AM4</f>
        <v>3.1936621992820604E-3</v>
      </c>
      <c r="AB21" s="116">
        <f>AB4/AN4</f>
        <v>6.3386282901981058E-3</v>
      </c>
      <c r="AC21" s="116">
        <f>AC4/AL4</f>
        <v>0.60687371582615046</v>
      </c>
      <c r="AD21" s="116">
        <f>AD4/AM4</f>
        <v>0.55013503661983965</v>
      </c>
      <c r="AE21" s="116">
        <f>AE4/AN4</f>
        <v>0.45158928497336565</v>
      </c>
      <c r="AF21" s="116">
        <f>AF4/AL4</f>
        <v>0.34648092290629579</v>
      </c>
      <c r="AG21" s="116">
        <f>AG4/AM4</f>
        <v>0.41919488644927516</v>
      </c>
      <c r="AH21" s="116">
        <f>AH4/AN4</f>
        <v>0.48185511797955427</v>
      </c>
      <c r="AI21" s="116">
        <f>AI4/AL4</f>
        <v>6.4805703094197864E-2</v>
      </c>
      <c r="AJ21" s="116">
        <f>AJ4/AM4</f>
        <v>4.4354454209051451E-2</v>
      </c>
      <c r="AK21" s="116">
        <f>AK4/AN4</f>
        <v>6.6555597047080112E-2</v>
      </c>
      <c r="AL21" s="117"/>
      <c r="AM21" s="117"/>
      <c r="AN21" s="117"/>
      <c r="AO21" s="17"/>
    </row>
    <row r="22" spans="1:44">
      <c r="A22" s="105" t="s">
        <v>55</v>
      </c>
      <c r="B22" s="116">
        <f t="shared" si="0"/>
        <v>0.56195420143605668</v>
      </c>
      <c r="C22" s="116">
        <f t="shared" si="1"/>
        <v>0.49285952698836544</v>
      </c>
      <c r="D22" s="116">
        <f t="shared" si="2"/>
        <v>0.37070906162142692</v>
      </c>
      <c r="E22" s="116">
        <f t="shared" si="3"/>
        <v>5.4943722103628955E-3</v>
      </c>
      <c r="F22" s="116">
        <f t="shared" si="4"/>
        <v>4.1781899675758152E-3</v>
      </c>
      <c r="G22" s="116">
        <f t="shared" si="5"/>
        <v>3.7319032706680409E-3</v>
      </c>
      <c r="H22" s="116">
        <f t="shared" si="6"/>
        <v>1.0151853289346011E-2</v>
      </c>
      <c r="I22" s="116">
        <f t="shared" si="7"/>
        <v>9.8703032614915129E-3</v>
      </c>
      <c r="J22" s="116">
        <f t="shared" si="8"/>
        <v>7.4337912335291001E-3</v>
      </c>
      <c r="K22" s="116">
        <f t="shared" si="9"/>
        <v>4.8818649330487091E-3</v>
      </c>
      <c r="L22" s="116">
        <f t="shared" si="10"/>
        <v>7.8914743467480442E-3</v>
      </c>
      <c r="M22" s="116">
        <f t="shared" si="11"/>
        <v>1.3081671652542797E-2</v>
      </c>
      <c r="N22" s="116">
        <f t="shared" si="12"/>
        <v>5.7369493498932661E-3</v>
      </c>
      <c r="O22" s="116">
        <f t="shared" si="13"/>
        <v>6.1152965859240889E-3</v>
      </c>
      <c r="P22" s="116">
        <f t="shared" si="14"/>
        <v>7.5238371569500443E-3</v>
      </c>
      <c r="Q22" s="116">
        <f t="shared" si="15"/>
        <v>1.3038521249757423E-3</v>
      </c>
      <c r="R22" s="116">
        <f t="shared" si="16"/>
        <v>1.1801449551783331E-3</v>
      </c>
      <c r="S22" s="116">
        <f t="shared" si="17"/>
        <v>6.1531381004312203E-4</v>
      </c>
      <c r="T22" s="116">
        <f t="shared" si="18"/>
        <v>5.1668930719968951E-3</v>
      </c>
      <c r="U22" s="116">
        <f t="shared" si="19"/>
        <v>4.5179286667938207E-3</v>
      </c>
      <c r="V22" s="116">
        <f t="shared" si="20"/>
        <v>4.3121992216030173E-3</v>
      </c>
      <c r="W22" s="116">
        <f t="shared" si="21"/>
        <v>3.6386570929555599E-4</v>
      </c>
      <c r="X22" s="116">
        <f t="shared" si="22"/>
        <v>1.2337879076864391E-3</v>
      </c>
      <c r="Y22" s="116">
        <f t="shared" si="23"/>
        <v>4.9575283394531211E-3</v>
      </c>
      <c r="Z22" s="116">
        <f t="shared" ref="Z22:Z32" si="24">Z5/AL5</f>
        <v>2.8624102464583738E-3</v>
      </c>
      <c r="AA22" s="116">
        <f t="shared" ref="AA22:AA32" si="25">AA5/AM5</f>
        <v>2.4735361434293345E-3</v>
      </c>
      <c r="AB22" s="116">
        <f t="shared" ref="AB22:AB32" si="26">AB5/AN5</f>
        <v>6.1881559595393654E-3</v>
      </c>
      <c r="AC22" s="116">
        <f t="shared" ref="AC22:AC32" si="27">AC5/AL5</f>
        <v>0.59316175043663888</v>
      </c>
      <c r="AD22" s="116">
        <f t="shared" ref="AD22:AD32" si="28">AD5/AM5</f>
        <v>0.52729234217051302</v>
      </c>
      <c r="AE22" s="116">
        <f t="shared" ref="AE22:AE32" si="29">AE5/AN5</f>
        <v>0.42294570230817718</v>
      </c>
      <c r="AF22" s="116">
        <f t="shared" ref="AF22:AF32" si="30">AF5/AL5</f>
        <v>0.36165219289734135</v>
      </c>
      <c r="AG22" s="116">
        <f t="shared" ref="AG22:AG32" si="31">AG5/AM5</f>
        <v>0.44545107762731262</v>
      </c>
      <c r="AH22" s="116">
        <f t="shared" ref="AH22:AH32" si="32">AH5/AN5</f>
        <v>0.51043532201422726</v>
      </c>
      <c r="AI22" s="116">
        <f t="shared" ref="AI22:AI32" si="33">AI5/AL5</f>
        <v>6.3039734135455078E-2</v>
      </c>
      <c r="AJ22" s="116">
        <f t="shared" ref="AJ22:AJ32" si="34">AJ5/AM5</f>
        <v>4.0595794392523366E-2</v>
      </c>
      <c r="AK22" s="116">
        <f t="shared" ref="AK22:AK32" si="35">AK5/AN5</f>
        <v>6.6618975677595574E-2</v>
      </c>
      <c r="AL22" s="117"/>
      <c r="AM22" s="117"/>
      <c r="AN22" s="117"/>
      <c r="AO22" s="17"/>
    </row>
    <row r="23" spans="1:44">
      <c r="A23" s="105" t="s">
        <v>97</v>
      </c>
      <c r="B23" s="116">
        <f t="shared" si="0"/>
        <v>0.5883408071748879</v>
      </c>
      <c r="C23" s="116">
        <f t="shared" si="1"/>
        <v>0.49954001839926404</v>
      </c>
      <c r="D23" s="116">
        <f t="shared" si="2"/>
        <v>0.38880368098159507</v>
      </c>
      <c r="E23" s="116">
        <f t="shared" si="3"/>
        <v>7.1748878923766817E-3</v>
      </c>
      <c r="F23" s="116">
        <f t="shared" si="4"/>
        <v>1.1039558417663294E-2</v>
      </c>
      <c r="G23" s="116">
        <f t="shared" si="5"/>
        <v>1.0736196319018405E-2</v>
      </c>
      <c r="H23" s="116">
        <f t="shared" si="6"/>
        <v>3.5874439461883408E-3</v>
      </c>
      <c r="I23" s="116">
        <f t="shared" si="7"/>
        <v>8.2796688132474698E-3</v>
      </c>
      <c r="J23" s="116">
        <f t="shared" si="8"/>
        <v>5.3680981595092027E-3</v>
      </c>
      <c r="K23" s="116">
        <f t="shared" si="9"/>
        <v>1.7937219730941704E-3</v>
      </c>
      <c r="L23" s="116">
        <f t="shared" si="10"/>
        <v>2.7598896044158236E-3</v>
      </c>
      <c r="M23" s="116">
        <f t="shared" si="11"/>
        <v>3.0674846625766872E-3</v>
      </c>
      <c r="N23" s="116">
        <f t="shared" si="12"/>
        <v>8.9686098654708521E-4</v>
      </c>
      <c r="O23" s="116">
        <f t="shared" si="13"/>
        <v>4.5998160073597054E-3</v>
      </c>
      <c r="P23" s="116">
        <f t="shared" si="14"/>
        <v>5.3680981595092027E-3</v>
      </c>
      <c r="Q23" s="116">
        <f t="shared" si="15"/>
        <v>8.9686098654708521E-4</v>
      </c>
      <c r="R23" s="116">
        <f t="shared" si="16"/>
        <v>9.1996320147194111E-4</v>
      </c>
      <c r="S23" s="116">
        <f t="shared" si="17"/>
        <v>0</v>
      </c>
      <c r="T23" s="116">
        <f t="shared" si="18"/>
        <v>3.5874439461883408E-3</v>
      </c>
      <c r="U23" s="116">
        <f t="shared" si="19"/>
        <v>1.8399264029438822E-3</v>
      </c>
      <c r="V23" s="116">
        <f t="shared" si="20"/>
        <v>6.9018404907975461E-3</v>
      </c>
      <c r="W23" s="116">
        <f t="shared" si="21"/>
        <v>0</v>
      </c>
      <c r="X23" s="116">
        <f t="shared" si="22"/>
        <v>9.1996320147194111E-4</v>
      </c>
      <c r="Y23" s="116">
        <f t="shared" si="23"/>
        <v>3.8343558282208589E-3</v>
      </c>
      <c r="Z23" s="116">
        <f t="shared" si="24"/>
        <v>1.7937219730941704E-3</v>
      </c>
      <c r="AA23" s="116">
        <f t="shared" si="25"/>
        <v>3.6798528058877645E-3</v>
      </c>
      <c r="AB23" s="116">
        <f t="shared" si="26"/>
        <v>5.3680981595092027E-3</v>
      </c>
      <c r="AC23" s="116">
        <f t="shared" si="27"/>
        <v>0.60538116591928248</v>
      </c>
      <c r="AD23" s="116">
        <f t="shared" si="28"/>
        <v>0.52897884084636615</v>
      </c>
      <c r="AE23" s="116">
        <f t="shared" si="29"/>
        <v>0.42944785276073622</v>
      </c>
      <c r="AF23" s="116">
        <f t="shared" si="30"/>
        <v>0.3399103139013453</v>
      </c>
      <c r="AG23" s="116">
        <f t="shared" si="31"/>
        <v>0.43422263109475623</v>
      </c>
      <c r="AH23" s="116">
        <f t="shared" si="32"/>
        <v>0.495398773006135</v>
      </c>
      <c r="AI23" s="116">
        <f t="shared" si="33"/>
        <v>7.1748878923766815E-2</v>
      </c>
      <c r="AJ23" s="116">
        <f t="shared" si="34"/>
        <v>5.2437902483900643E-2</v>
      </c>
      <c r="AK23" s="116">
        <f t="shared" si="35"/>
        <v>7.5153374233128831E-2</v>
      </c>
      <c r="AL23" s="117"/>
      <c r="AM23" s="117"/>
      <c r="AN23" s="117"/>
      <c r="AO23" s="17"/>
    </row>
    <row r="24" spans="1:44">
      <c r="A24" s="105" t="s">
        <v>46</v>
      </c>
      <c r="B24" s="116">
        <f t="shared" si="0"/>
        <v>0.59281801582471094</v>
      </c>
      <c r="C24" s="116">
        <f t="shared" si="1"/>
        <v>0.50754189944134076</v>
      </c>
      <c r="D24" s="116">
        <f t="shared" si="2"/>
        <v>0.36622073578595316</v>
      </c>
      <c r="E24" s="116">
        <f t="shared" si="3"/>
        <v>2.7388922702373708E-3</v>
      </c>
      <c r="F24" s="116">
        <f t="shared" si="4"/>
        <v>2.7932960893854749E-3</v>
      </c>
      <c r="G24" s="116">
        <f t="shared" si="5"/>
        <v>2.3889154323936935E-3</v>
      </c>
      <c r="H24" s="116">
        <f t="shared" si="6"/>
        <v>4.5648204503956182E-3</v>
      </c>
      <c r="I24" s="116">
        <f t="shared" si="7"/>
        <v>5.0279329608938546E-3</v>
      </c>
      <c r="J24" s="116">
        <f t="shared" si="8"/>
        <v>1.9111323459149545E-3</v>
      </c>
      <c r="K24" s="116">
        <f t="shared" si="9"/>
        <v>1.8259281801582471E-3</v>
      </c>
      <c r="L24" s="116">
        <f t="shared" si="10"/>
        <v>4.4692737430167594E-3</v>
      </c>
      <c r="M24" s="116">
        <f t="shared" si="11"/>
        <v>5.255613951266125E-3</v>
      </c>
      <c r="N24" s="116">
        <f t="shared" si="12"/>
        <v>1.2172854534388314E-3</v>
      </c>
      <c r="O24" s="116">
        <f t="shared" si="13"/>
        <v>1.9553072625698325E-3</v>
      </c>
      <c r="P24" s="116">
        <f t="shared" si="14"/>
        <v>1.6722408026755853E-3</v>
      </c>
      <c r="Q24" s="116">
        <f t="shared" si="15"/>
        <v>1.2172854534388314E-3</v>
      </c>
      <c r="R24" s="116">
        <f t="shared" si="16"/>
        <v>8.3798882681564244E-4</v>
      </c>
      <c r="S24" s="116">
        <f t="shared" si="17"/>
        <v>4.7778308647873863E-4</v>
      </c>
      <c r="T24" s="116">
        <f t="shared" si="18"/>
        <v>5.4777845404747416E-3</v>
      </c>
      <c r="U24" s="116">
        <f t="shared" si="19"/>
        <v>5.0279329608938546E-3</v>
      </c>
      <c r="V24" s="116">
        <f t="shared" si="20"/>
        <v>4.7778308647873869E-3</v>
      </c>
      <c r="W24" s="116">
        <f t="shared" si="21"/>
        <v>0</v>
      </c>
      <c r="X24" s="116">
        <f t="shared" si="22"/>
        <v>8.3798882681564244E-4</v>
      </c>
      <c r="Y24" s="116">
        <f t="shared" si="23"/>
        <v>3.105590062111801E-3</v>
      </c>
      <c r="Z24" s="116">
        <f t="shared" si="24"/>
        <v>2.4345709068776629E-3</v>
      </c>
      <c r="AA24" s="116">
        <f t="shared" si="25"/>
        <v>2.2346368715083797E-3</v>
      </c>
      <c r="AB24" s="116">
        <f t="shared" si="26"/>
        <v>5.255613951266125E-3</v>
      </c>
      <c r="AC24" s="116">
        <f t="shared" si="27"/>
        <v>0.60833840535605599</v>
      </c>
      <c r="AD24" s="116">
        <f t="shared" si="28"/>
        <v>0.5284916201117319</v>
      </c>
      <c r="AE24" s="116">
        <f t="shared" si="29"/>
        <v>0.3948877209746775</v>
      </c>
      <c r="AF24" s="116">
        <f t="shared" si="30"/>
        <v>0.33597078514911749</v>
      </c>
      <c r="AG24" s="116">
        <f t="shared" si="31"/>
        <v>0.43938547486033519</v>
      </c>
      <c r="AH24" s="116">
        <f t="shared" si="32"/>
        <v>0.52484472049689446</v>
      </c>
      <c r="AI24" s="116">
        <f t="shared" si="33"/>
        <v>7.6688983566646385E-2</v>
      </c>
      <c r="AJ24" s="116">
        <f t="shared" si="34"/>
        <v>4.9441340782122908E-2</v>
      </c>
      <c r="AK24" s="116">
        <f t="shared" si="35"/>
        <v>8.0506450071667457E-2</v>
      </c>
      <c r="AL24" s="117"/>
      <c r="AM24" s="117"/>
      <c r="AN24" s="117"/>
      <c r="AO24" s="17"/>
    </row>
    <row r="25" spans="1:44">
      <c r="A25" s="105" t="s">
        <v>47</v>
      </c>
      <c r="B25" s="116">
        <f t="shared" si="0"/>
        <v>0.56405928969768127</v>
      </c>
      <c r="C25" s="116">
        <f t="shared" si="1"/>
        <v>0.48935091277890469</v>
      </c>
      <c r="D25" s="116">
        <f t="shared" si="2"/>
        <v>0.35968538872642936</v>
      </c>
      <c r="E25" s="116">
        <f t="shared" si="3"/>
        <v>6.4572938068682122E-3</v>
      </c>
      <c r="F25" s="116">
        <f t="shared" si="4"/>
        <v>4.1201825557809334E-3</v>
      </c>
      <c r="G25" s="116">
        <f t="shared" si="5"/>
        <v>3.4788746596753051E-3</v>
      </c>
      <c r="H25" s="116">
        <f t="shared" si="6"/>
        <v>3.5221602582917524E-3</v>
      </c>
      <c r="I25" s="116">
        <f t="shared" si="7"/>
        <v>3.6764705882352941E-3</v>
      </c>
      <c r="J25" s="116">
        <f t="shared" si="8"/>
        <v>2.4200867197741254E-3</v>
      </c>
      <c r="K25" s="116">
        <f t="shared" si="9"/>
        <v>1.3208100968594072E-3</v>
      </c>
      <c r="L25" s="116">
        <f t="shared" si="10"/>
        <v>2.0917849898580121E-3</v>
      </c>
      <c r="M25" s="116">
        <f t="shared" si="11"/>
        <v>3.1259453463749116E-3</v>
      </c>
      <c r="N25" s="116">
        <f t="shared" si="12"/>
        <v>1.1006750807161726E-3</v>
      </c>
      <c r="O25" s="116">
        <f t="shared" si="13"/>
        <v>1.4579107505070994E-3</v>
      </c>
      <c r="P25" s="116">
        <f t="shared" si="14"/>
        <v>1.7142280931733388E-3</v>
      </c>
      <c r="Q25" s="116">
        <f t="shared" si="15"/>
        <v>8.8054006457293811E-4</v>
      </c>
      <c r="R25" s="116">
        <f t="shared" si="16"/>
        <v>7.6064908722109532E-4</v>
      </c>
      <c r="S25" s="116">
        <f t="shared" si="17"/>
        <v>4.5376625995764848E-4</v>
      </c>
      <c r="T25" s="116">
        <f t="shared" si="18"/>
        <v>4.1091869680070442E-3</v>
      </c>
      <c r="U25" s="116">
        <f t="shared" si="19"/>
        <v>3.8666328600405679E-3</v>
      </c>
      <c r="V25" s="116">
        <f t="shared" si="20"/>
        <v>3.9830593929615814E-3</v>
      </c>
      <c r="W25" s="116">
        <f t="shared" si="21"/>
        <v>1.46756677428823E-4</v>
      </c>
      <c r="X25" s="116">
        <f t="shared" si="22"/>
        <v>4.4371196754563894E-4</v>
      </c>
      <c r="Y25" s="116">
        <f t="shared" si="23"/>
        <v>1.0587879399011797E-3</v>
      </c>
      <c r="Z25" s="116">
        <f t="shared" si="24"/>
        <v>2.348106838861168E-3</v>
      </c>
      <c r="AA25" s="116">
        <f t="shared" si="25"/>
        <v>2.0283975659229209E-3</v>
      </c>
      <c r="AB25" s="116">
        <f t="shared" si="26"/>
        <v>4.7897549662196228E-3</v>
      </c>
      <c r="AC25" s="116">
        <f t="shared" si="27"/>
        <v>0.5802759025535662</v>
      </c>
      <c r="AD25" s="116">
        <f t="shared" si="28"/>
        <v>0.50545131845841784</v>
      </c>
      <c r="AE25" s="116">
        <f t="shared" si="29"/>
        <v>0.38514671775738629</v>
      </c>
      <c r="AF25" s="116">
        <f t="shared" si="30"/>
        <v>0.37019371881420604</v>
      </c>
      <c r="AG25" s="116">
        <f t="shared" si="31"/>
        <v>0.46260141987829617</v>
      </c>
      <c r="AH25" s="116">
        <f t="shared" si="32"/>
        <v>0.53882222446304329</v>
      </c>
      <c r="AI25" s="116">
        <f t="shared" si="33"/>
        <v>6.860874669797476E-2</v>
      </c>
      <c r="AJ25" s="116">
        <f t="shared" si="34"/>
        <v>4.595588235294118E-2</v>
      </c>
      <c r="AK25" s="116">
        <f t="shared" si="35"/>
        <v>7.6081476252899058E-2</v>
      </c>
      <c r="AL25" s="117"/>
      <c r="AM25" s="117"/>
      <c r="AN25" s="117"/>
      <c r="AO25" s="17"/>
    </row>
    <row r="26" spans="1:44">
      <c r="A26" s="105" t="s">
        <v>48</v>
      </c>
      <c r="B26" s="116">
        <f t="shared" si="0"/>
        <v>0.54245201294852508</v>
      </c>
      <c r="C26" s="116">
        <f t="shared" si="1"/>
        <v>0.47536684653980876</v>
      </c>
      <c r="D26" s="116">
        <f t="shared" si="2"/>
        <v>0.36292092811498999</v>
      </c>
      <c r="E26" s="116">
        <f t="shared" si="3"/>
        <v>5.9636164683353849E-3</v>
      </c>
      <c r="F26" s="116">
        <f t="shared" si="4"/>
        <v>4.4778945375366849E-3</v>
      </c>
      <c r="G26" s="116">
        <f t="shared" si="5"/>
        <v>4.1300141461114454E-3</v>
      </c>
      <c r="H26" s="116">
        <f t="shared" si="6"/>
        <v>1.3413577713947021E-2</v>
      </c>
      <c r="I26" s="116">
        <f t="shared" si="7"/>
        <v>1.297926725362113E-2</v>
      </c>
      <c r="J26" s="116">
        <f t="shared" si="8"/>
        <v>9.6339896912245333E-3</v>
      </c>
      <c r="K26" s="116">
        <f t="shared" si="9"/>
        <v>6.5745680025532304E-3</v>
      </c>
      <c r="L26" s="116">
        <f t="shared" si="10"/>
        <v>1.0337972166998012E-2</v>
      </c>
      <c r="M26" s="116">
        <f t="shared" si="11"/>
        <v>1.7593209866506237E-2</v>
      </c>
      <c r="N26" s="116">
        <f t="shared" si="12"/>
        <v>7.7964710709889206E-3</v>
      </c>
      <c r="O26" s="116">
        <f t="shared" si="13"/>
        <v>8.3120325665057282E-3</v>
      </c>
      <c r="P26" s="116">
        <f t="shared" si="14"/>
        <v>1.0682753125965432E-2</v>
      </c>
      <c r="Q26" s="116">
        <f t="shared" si="15"/>
        <v>1.5775315734281677E-3</v>
      </c>
      <c r="R26" s="116">
        <f t="shared" si="16"/>
        <v>1.3727160844457067E-3</v>
      </c>
      <c r="S26" s="116">
        <f t="shared" si="17"/>
        <v>7.560852669062292E-4</v>
      </c>
      <c r="T26" s="116">
        <f t="shared" si="18"/>
        <v>5.7447681575707836E-3</v>
      </c>
      <c r="U26" s="116">
        <f t="shared" si="19"/>
        <v>4.9891129413992237E-3</v>
      </c>
      <c r="V26" s="116">
        <f t="shared" si="20"/>
        <v>4.6909806344612283E-3</v>
      </c>
      <c r="W26" s="116">
        <f t="shared" si="21"/>
        <v>4.7417133998996946E-4</v>
      </c>
      <c r="X26" s="116">
        <f t="shared" si="22"/>
        <v>1.6188582788980402E-3</v>
      </c>
      <c r="Y26" s="116">
        <f t="shared" si="23"/>
        <v>6.5527389798539859E-3</v>
      </c>
      <c r="Z26" s="116">
        <f t="shared" si="24"/>
        <v>3.1824191857019106E-3</v>
      </c>
      <c r="AA26" s="116">
        <f t="shared" si="25"/>
        <v>2.7454321688914133E-3</v>
      </c>
      <c r="AB26" s="116">
        <f t="shared" si="26"/>
        <v>7.2356547048015481E-3</v>
      </c>
      <c r="AC26" s="116">
        <f t="shared" si="27"/>
        <v>0.58151643642000639</v>
      </c>
      <c r="AD26" s="116">
        <f t="shared" si="28"/>
        <v>0.51878254283820879</v>
      </c>
      <c r="AE26" s="116">
        <f t="shared" si="29"/>
        <v>0.42896050470724051</v>
      </c>
      <c r="AF26" s="116">
        <f t="shared" si="30"/>
        <v>0.37514247936898737</v>
      </c>
      <c r="AG26" s="116">
        <f t="shared" si="31"/>
        <v>0.45492757739278616</v>
      </c>
      <c r="AH26" s="116">
        <f t="shared" si="32"/>
        <v>0.50812181915741206</v>
      </c>
      <c r="AI26" s="116">
        <f t="shared" si="33"/>
        <v>6.1323120412164318E-2</v>
      </c>
      <c r="AJ26" s="116">
        <f t="shared" si="34"/>
        <v>3.9619426299346776E-2</v>
      </c>
      <c r="AK26" s="116">
        <f t="shared" si="35"/>
        <v>6.2925806084453917E-2</v>
      </c>
      <c r="AL26" s="117"/>
      <c r="AM26" s="117"/>
      <c r="AN26" s="117"/>
      <c r="AO26" s="17"/>
    </row>
    <row r="27" spans="1:44">
      <c r="A27" s="105" t="s">
        <v>49</v>
      </c>
      <c r="B27" s="116">
        <f t="shared" si="0"/>
        <v>0.5714285714285714</v>
      </c>
      <c r="C27" s="116">
        <f t="shared" si="1"/>
        <v>0.48979736431911575</v>
      </c>
      <c r="D27" s="116">
        <f t="shared" si="2"/>
        <v>0.35210779214345866</v>
      </c>
      <c r="E27" s="116">
        <f t="shared" si="3"/>
        <v>3.7275184046221227E-3</v>
      </c>
      <c r="F27" s="116">
        <f t="shared" si="4"/>
        <v>2.7632138302394783E-3</v>
      </c>
      <c r="G27" s="116">
        <f t="shared" si="5"/>
        <v>1.8328627334423145E-3</v>
      </c>
      <c r="H27" s="116">
        <f t="shared" si="6"/>
        <v>4.2866461653154409E-3</v>
      </c>
      <c r="I27" s="116">
        <f t="shared" si="7"/>
        <v>5.3138727504605356E-3</v>
      </c>
      <c r="J27" s="116">
        <f t="shared" si="8"/>
        <v>5.3004408777926389E-3</v>
      </c>
      <c r="K27" s="116">
        <f t="shared" si="9"/>
        <v>1.6773832820799553E-3</v>
      </c>
      <c r="L27" s="116">
        <f t="shared" si="10"/>
        <v>3.3300269236219357E-3</v>
      </c>
      <c r="M27" s="116">
        <f t="shared" si="11"/>
        <v>5.647198692227671E-3</v>
      </c>
      <c r="N27" s="116">
        <f t="shared" si="12"/>
        <v>3.6343304445065699E-3</v>
      </c>
      <c r="O27" s="116">
        <f t="shared" si="13"/>
        <v>3.8259883803315855E-3</v>
      </c>
      <c r="P27" s="116">
        <f t="shared" si="14"/>
        <v>3.863872789418933E-3</v>
      </c>
      <c r="Q27" s="116">
        <f t="shared" si="15"/>
        <v>8.3869164103997763E-4</v>
      </c>
      <c r="R27" s="116">
        <f t="shared" si="16"/>
        <v>9.9192291341929995E-4</v>
      </c>
      <c r="S27" s="116">
        <f t="shared" si="17"/>
        <v>4.9536830633576062E-4</v>
      </c>
      <c r="T27" s="116">
        <f t="shared" si="18"/>
        <v>4.1934582051998881E-3</v>
      </c>
      <c r="U27" s="116">
        <f t="shared" si="19"/>
        <v>3.1174720136035142E-3</v>
      </c>
      <c r="V27" s="116">
        <f t="shared" si="20"/>
        <v>2.972209838014564E-3</v>
      </c>
      <c r="W27" s="116">
        <f t="shared" si="21"/>
        <v>9.3187960115553075E-5</v>
      </c>
      <c r="X27" s="116">
        <f t="shared" si="22"/>
        <v>4.2510982003684286E-4</v>
      </c>
      <c r="Y27" s="116">
        <f t="shared" si="23"/>
        <v>2.9226730073809879E-3</v>
      </c>
      <c r="Z27" s="116">
        <f t="shared" si="24"/>
        <v>2.6092628832354858E-3</v>
      </c>
      <c r="AA27" s="116">
        <f t="shared" si="25"/>
        <v>1.9129941901657927E-3</v>
      </c>
      <c r="AB27" s="116">
        <f t="shared" si="26"/>
        <v>5.449051369693367E-3</v>
      </c>
      <c r="AC27" s="116">
        <f t="shared" si="27"/>
        <v>0.59006616345168206</v>
      </c>
      <c r="AD27" s="116">
        <f t="shared" si="28"/>
        <v>0.5093524160408105</v>
      </c>
      <c r="AE27" s="116">
        <f t="shared" si="29"/>
        <v>0.38529746866795461</v>
      </c>
      <c r="AF27" s="116">
        <f t="shared" si="30"/>
        <v>0.36697418693504802</v>
      </c>
      <c r="AG27" s="116">
        <f t="shared" si="31"/>
        <v>0.46471588493694205</v>
      </c>
      <c r="AH27" s="116">
        <f t="shared" si="32"/>
        <v>0.55193936691930445</v>
      </c>
      <c r="AI27" s="116">
        <f t="shared" si="33"/>
        <v>5.8149287112105118E-2</v>
      </c>
      <c r="AJ27" s="116">
        <f t="shared" si="34"/>
        <v>3.8472438713334278E-2</v>
      </c>
      <c r="AK27" s="116">
        <f t="shared" si="35"/>
        <v>6.2763164412740879E-2</v>
      </c>
      <c r="AL27" s="117"/>
      <c r="AM27" s="117"/>
      <c r="AN27" s="117"/>
      <c r="AO27" s="17"/>
    </row>
    <row r="28" spans="1:44">
      <c r="A28" s="105" t="s">
        <v>50</v>
      </c>
      <c r="B28" s="116">
        <f t="shared" si="0"/>
        <v>0.65712988192552224</v>
      </c>
      <c r="C28" s="116">
        <f t="shared" si="1"/>
        <v>0.57798260149130076</v>
      </c>
      <c r="D28" s="116">
        <f t="shared" si="2"/>
        <v>0.45435777757831436</v>
      </c>
      <c r="E28" s="116">
        <f t="shared" si="3"/>
        <v>4.4277929155313355E-3</v>
      </c>
      <c r="F28" s="116">
        <f t="shared" si="4"/>
        <v>4.453189726594863E-3</v>
      </c>
      <c r="G28" s="116">
        <f t="shared" si="5"/>
        <v>4.9367202226012026E-3</v>
      </c>
      <c r="H28" s="116">
        <f t="shared" si="6"/>
        <v>3.0653950953678476E-3</v>
      </c>
      <c r="I28" s="116">
        <f t="shared" si="7"/>
        <v>3.935376967688484E-3</v>
      </c>
      <c r="J28" s="116">
        <f t="shared" si="8"/>
        <v>3.9493761780809624E-3</v>
      </c>
      <c r="K28" s="116">
        <f t="shared" si="9"/>
        <v>1.3623978201634877E-3</v>
      </c>
      <c r="L28" s="116">
        <f t="shared" si="10"/>
        <v>7.0422535211267607E-3</v>
      </c>
      <c r="M28" s="116">
        <f t="shared" si="11"/>
        <v>8.4373036531729655E-3</v>
      </c>
      <c r="N28" s="116">
        <f t="shared" si="12"/>
        <v>9.0826521344232513E-4</v>
      </c>
      <c r="O28" s="116">
        <f t="shared" si="13"/>
        <v>2.3819386909693457E-3</v>
      </c>
      <c r="P28" s="116">
        <f t="shared" si="14"/>
        <v>2.3337222870478411E-3</v>
      </c>
      <c r="Q28" s="116">
        <f t="shared" si="15"/>
        <v>9.0826521344232513E-4</v>
      </c>
      <c r="R28" s="116">
        <f t="shared" si="16"/>
        <v>8.2850041425020708E-4</v>
      </c>
      <c r="S28" s="116">
        <f t="shared" si="17"/>
        <v>1.7951709900368009E-4</v>
      </c>
      <c r="T28" s="116">
        <f t="shared" si="18"/>
        <v>3.1789282470481382E-3</v>
      </c>
      <c r="U28" s="116">
        <f t="shared" si="19"/>
        <v>2.7961888980944489E-3</v>
      </c>
      <c r="V28" s="116">
        <f t="shared" si="20"/>
        <v>3.3210663315680817E-3</v>
      </c>
      <c r="W28" s="116">
        <f t="shared" si="21"/>
        <v>0</v>
      </c>
      <c r="X28" s="116">
        <f t="shared" si="22"/>
        <v>8.2850041425020708E-4</v>
      </c>
      <c r="Y28" s="116">
        <f t="shared" si="23"/>
        <v>3.4108248810699221E-3</v>
      </c>
      <c r="Z28" s="116">
        <f t="shared" si="24"/>
        <v>1.3623978201634877E-3</v>
      </c>
      <c r="AA28" s="116">
        <f t="shared" si="25"/>
        <v>1.3463131731565865E-3</v>
      </c>
      <c r="AB28" s="116">
        <f t="shared" si="26"/>
        <v>2.6927564850552014E-3</v>
      </c>
      <c r="AC28" s="116">
        <f t="shared" si="27"/>
        <v>0.66973206176203448</v>
      </c>
      <c r="AD28" s="116">
        <f t="shared" si="28"/>
        <v>0.59973073736536864</v>
      </c>
      <c r="AE28" s="116">
        <f t="shared" si="29"/>
        <v>0.48595278700296202</v>
      </c>
      <c r="AF28" s="116">
        <f t="shared" si="30"/>
        <v>0.28837420526793822</v>
      </c>
      <c r="AG28" s="116">
        <f t="shared" si="31"/>
        <v>0.37676056338028169</v>
      </c>
      <c r="AH28" s="116">
        <f t="shared" si="32"/>
        <v>0.44708733506866527</v>
      </c>
      <c r="AI28" s="116">
        <f t="shared" si="33"/>
        <v>5.8923705722070847E-2</v>
      </c>
      <c r="AJ28" s="116">
        <f t="shared" si="34"/>
        <v>3.5418392709196354E-2</v>
      </c>
      <c r="AK28" s="116">
        <f t="shared" si="35"/>
        <v>6.6959877928372671E-2</v>
      </c>
      <c r="AL28" s="117"/>
      <c r="AM28" s="117"/>
      <c r="AN28" s="117"/>
      <c r="AO28" s="17"/>
    </row>
    <row r="29" spans="1:44">
      <c r="A29" s="105" t="s">
        <v>51</v>
      </c>
      <c r="B29" s="116">
        <f t="shared" si="0"/>
        <v>0.62235208181154122</v>
      </c>
      <c r="C29" s="116">
        <f t="shared" si="1"/>
        <v>0.55573225386728353</v>
      </c>
      <c r="D29" s="116">
        <f t="shared" si="2"/>
        <v>0.40765940902021774</v>
      </c>
      <c r="E29" s="116">
        <f t="shared" si="3"/>
        <v>4.0905770635500365E-3</v>
      </c>
      <c r="F29" s="116">
        <f t="shared" si="4"/>
        <v>3.0359982651438485E-3</v>
      </c>
      <c r="G29" s="116">
        <f t="shared" si="5"/>
        <v>2.6568170036288231E-3</v>
      </c>
      <c r="H29" s="116">
        <f t="shared" si="6"/>
        <v>3.2870708546384221E-3</v>
      </c>
      <c r="I29" s="116">
        <f t="shared" si="7"/>
        <v>3.903426340899234E-3</v>
      </c>
      <c r="J29" s="116">
        <f t="shared" si="8"/>
        <v>2.9160186625194402E-3</v>
      </c>
      <c r="K29" s="116">
        <f t="shared" si="9"/>
        <v>1.5339663988312637E-3</v>
      </c>
      <c r="L29" s="116">
        <f t="shared" si="10"/>
        <v>3.0359982651438485E-3</v>
      </c>
      <c r="M29" s="116">
        <f t="shared" si="11"/>
        <v>6.933644375324002E-3</v>
      </c>
      <c r="N29" s="116">
        <f t="shared" si="12"/>
        <v>1.4609203798392988E-3</v>
      </c>
      <c r="O29" s="116">
        <f t="shared" si="13"/>
        <v>2.1685701893884631E-3</v>
      </c>
      <c r="P29" s="116">
        <f t="shared" si="14"/>
        <v>2.0736132711249352E-3</v>
      </c>
      <c r="Q29" s="116">
        <f t="shared" si="15"/>
        <v>5.1132213294375456E-4</v>
      </c>
      <c r="R29" s="116">
        <f t="shared" si="16"/>
        <v>7.2285672979615441E-4</v>
      </c>
      <c r="S29" s="116">
        <f t="shared" si="17"/>
        <v>1.9440124416796267E-4</v>
      </c>
      <c r="T29" s="116">
        <f t="shared" si="18"/>
        <v>4.2366691015339663E-3</v>
      </c>
      <c r="U29" s="116">
        <f t="shared" si="19"/>
        <v>4.4094260517565419E-3</v>
      </c>
      <c r="V29" s="116">
        <f t="shared" si="20"/>
        <v>4.1472265422498704E-3</v>
      </c>
      <c r="W29" s="116">
        <f t="shared" si="21"/>
        <v>2.191380569758948E-4</v>
      </c>
      <c r="X29" s="116">
        <f t="shared" si="22"/>
        <v>5.0599971085730805E-4</v>
      </c>
      <c r="Y29" s="116">
        <f t="shared" si="23"/>
        <v>2.3328149300155523E-3</v>
      </c>
      <c r="Z29" s="116">
        <f t="shared" si="24"/>
        <v>2.0452885317750183E-3</v>
      </c>
      <c r="AA29" s="116">
        <f t="shared" si="25"/>
        <v>2.4577128813069249E-3</v>
      </c>
      <c r="AB29" s="116">
        <f t="shared" si="26"/>
        <v>4.1472265422498704E-3</v>
      </c>
      <c r="AC29" s="116">
        <f t="shared" si="27"/>
        <v>0.63688823959094232</v>
      </c>
      <c r="AD29" s="116">
        <f t="shared" si="28"/>
        <v>0.57351452942026893</v>
      </c>
      <c r="AE29" s="116">
        <f t="shared" si="29"/>
        <v>0.43649559357179885</v>
      </c>
      <c r="AF29" s="116">
        <f t="shared" si="30"/>
        <v>0.31176040905770636</v>
      </c>
      <c r="AG29" s="116">
        <f t="shared" si="31"/>
        <v>0.39641463062021109</v>
      </c>
      <c r="AH29" s="116">
        <f t="shared" si="32"/>
        <v>0.48412389839294973</v>
      </c>
      <c r="AI29" s="116">
        <f t="shared" si="33"/>
        <v>6.8005843681519351E-2</v>
      </c>
      <c r="AJ29" s="116">
        <f t="shared" si="34"/>
        <v>4.2865404076911959E-2</v>
      </c>
      <c r="AK29" s="116">
        <f t="shared" si="35"/>
        <v>7.9380508035251429E-2</v>
      </c>
      <c r="AL29" s="117"/>
      <c r="AM29" s="117"/>
      <c r="AN29" s="117"/>
      <c r="AO29" s="17"/>
    </row>
    <row r="30" spans="1:44">
      <c r="A30" s="105" t="s">
        <v>52</v>
      </c>
      <c r="B30" s="116">
        <f t="shared" si="0"/>
        <v>0.60795935647756139</v>
      </c>
      <c r="C30" s="116">
        <f t="shared" si="1"/>
        <v>0.52890625000000002</v>
      </c>
      <c r="D30" s="116">
        <f t="shared" si="2"/>
        <v>0.3711467324290999</v>
      </c>
      <c r="E30" s="116">
        <f t="shared" si="3"/>
        <v>4.2337002540220152E-3</v>
      </c>
      <c r="F30" s="116">
        <f t="shared" si="4"/>
        <v>3.90625E-3</v>
      </c>
      <c r="G30" s="116">
        <f t="shared" si="5"/>
        <v>1.8495684340320592E-3</v>
      </c>
      <c r="H30" s="116">
        <f t="shared" si="6"/>
        <v>1.100762066045724E-2</v>
      </c>
      <c r="I30" s="116">
        <f t="shared" si="7"/>
        <v>1.328125E-2</v>
      </c>
      <c r="J30" s="116">
        <f t="shared" si="8"/>
        <v>1.1713933415536375E-2</v>
      </c>
      <c r="K30" s="116">
        <f t="shared" si="9"/>
        <v>1.693480101608806E-3</v>
      </c>
      <c r="L30" s="116">
        <f t="shared" si="10"/>
        <v>3.90625E-3</v>
      </c>
      <c r="M30" s="116">
        <f t="shared" si="11"/>
        <v>1.1097410604192354E-2</v>
      </c>
      <c r="N30" s="116">
        <f t="shared" si="12"/>
        <v>1.693480101608806E-3</v>
      </c>
      <c r="O30" s="116">
        <f t="shared" si="13"/>
        <v>1.5625000000000001E-3</v>
      </c>
      <c r="P30" s="116">
        <f t="shared" si="14"/>
        <v>2.4660912453760789E-3</v>
      </c>
      <c r="Q30" s="116">
        <f t="shared" si="15"/>
        <v>1.693480101608806E-3</v>
      </c>
      <c r="R30" s="116">
        <f t="shared" si="16"/>
        <v>1.5625000000000001E-3</v>
      </c>
      <c r="S30" s="116">
        <f t="shared" si="17"/>
        <v>6.1652281134401974E-4</v>
      </c>
      <c r="T30" s="116">
        <f t="shared" si="18"/>
        <v>2.5402201524132089E-3</v>
      </c>
      <c r="U30" s="116">
        <f t="shared" si="19"/>
        <v>3.90625E-3</v>
      </c>
      <c r="V30" s="116">
        <f t="shared" si="20"/>
        <v>1.2330456226880395E-3</v>
      </c>
      <c r="W30" s="116">
        <f t="shared" si="21"/>
        <v>8.4674005080440302E-4</v>
      </c>
      <c r="X30" s="116">
        <f t="shared" si="22"/>
        <v>0</v>
      </c>
      <c r="Y30" s="116">
        <f t="shared" si="23"/>
        <v>2.4660912453760789E-3</v>
      </c>
      <c r="Z30" s="116">
        <f t="shared" si="24"/>
        <v>3.3869602032176121E-3</v>
      </c>
      <c r="AA30" s="116">
        <f t="shared" si="25"/>
        <v>2.3437499999999999E-3</v>
      </c>
      <c r="AB30" s="116">
        <f t="shared" si="26"/>
        <v>5.5487053020961772E-3</v>
      </c>
      <c r="AC30" s="116">
        <f t="shared" si="27"/>
        <v>0.63082133784928029</v>
      </c>
      <c r="AD30" s="116">
        <f t="shared" si="28"/>
        <v>0.55625000000000002</v>
      </c>
      <c r="AE30" s="116">
        <f t="shared" si="29"/>
        <v>0.41060419235511714</v>
      </c>
      <c r="AF30" s="116">
        <f t="shared" si="30"/>
        <v>0.31668077900084673</v>
      </c>
      <c r="AG30" s="116">
        <f t="shared" si="31"/>
        <v>0.41718749999999999</v>
      </c>
      <c r="AH30" s="116">
        <f t="shared" si="32"/>
        <v>0.51726263871763256</v>
      </c>
      <c r="AI30" s="116">
        <f t="shared" si="33"/>
        <v>6.7739204064352243E-2</v>
      </c>
      <c r="AJ30" s="116">
        <f t="shared" si="34"/>
        <v>3.7499999999999999E-2</v>
      </c>
      <c r="AK30" s="116">
        <f t="shared" si="35"/>
        <v>7.2133168927250302E-2</v>
      </c>
      <c r="AL30" s="117"/>
      <c r="AM30" s="117"/>
      <c r="AN30" s="117"/>
      <c r="AO30" s="17"/>
    </row>
    <row r="31" spans="1:44">
      <c r="A31" s="105" t="s">
        <v>53</v>
      </c>
      <c r="B31" s="116">
        <f t="shared" si="0"/>
        <v>0.62070465419747711</v>
      </c>
      <c r="C31" s="116">
        <f t="shared" si="1"/>
        <v>0.54240206629358589</v>
      </c>
      <c r="D31" s="116">
        <f t="shared" si="2"/>
        <v>0.38157389635316696</v>
      </c>
      <c r="E31" s="116">
        <f t="shared" si="3"/>
        <v>3.9147455415397998E-3</v>
      </c>
      <c r="F31" s="116">
        <f t="shared" si="4"/>
        <v>3.8743004735256135E-3</v>
      </c>
      <c r="G31" s="116">
        <f t="shared" si="5"/>
        <v>3.0710172744721691E-3</v>
      </c>
      <c r="H31" s="116">
        <f t="shared" si="6"/>
        <v>2.1748586341887779E-3</v>
      </c>
      <c r="I31" s="116">
        <f t="shared" si="7"/>
        <v>4.3047783039173483E-3</v>
      </c>
      <c r="J31" s="116">
        <f t="shared" si="8"/>
        <v>5.7581573896353169E-3</v>
      </c>
      <c r="K31" s="116">
        <f t="shared" si="9"/>
        <v>1.7398869073510222E-3</v>
      </c>
      <c r="L31" s="116">
        <f t="shared" si="10"/>
        <v>6.8876452862677573E-3</v>
      </c>
      <c r="M31" s="116">
        <f t="shared" si="11"/>
        <v>8.4452975047984644E-3</v>
      </c>
      <c r="N31" s="116">
        <f t="shared" si="12"/>
        <v>4.3497172683775554E-4</v>
      </c>
      <c r="O31" s="116">
        <f t="shared" si="13"/>
        <v>1.2914334911752045E-3</v>
      </c>
      <c r="P31" s="116">
        <f t="shared" si="14"/>
        <v>7.6775431861804226E-4</v>
      </c>
      <c r="Q31" s="116">
        <f t="shared" si="15"/>
        <v>8.6994345367551109E-4</v>
      </c>
      <c r="R31" s="116">
        <f t="shared" si="16"/>
        <v>4.3047783039173483E-4</v>
      </c>
      <c r="S31" s="116">
        <f t="shared" si="17"/>
        <v>7.6775431861804226E-4</v>
      </c>
      <c r="T31" s="116">
        <f t="shared" si="18"/>
        <v>3.4797738147020443E-3</v>
      </c>
      <c r="U31" s="116">
        <f t="shared" si="19"/>
        <v>4.7352561343090831E-3</v>
      </c>
      <c r="V31" s="116">
        <f t="shared" si="20"/>
        <v>4.2226487523992322E-3</v>
      </c>
      <c r="W31" s="116">
        <f t="shared" si="21"/>
        <v>0</v>
      </c>
      <c r="X31" s="116">
        <f t="shared" si="22"/>
        <v>1.2914334911752045E-3</v>
      </c>
      <c r="Y31" s="116">
        <f t="shared" si="23"/>
        <v>2.3032629558541267E-3</v>
      </c>
      <c r="Z31" s="116">
        <f t="shared" si="24"/>
        <v>3.4797738147020443E-3</v>
      </c>
      <c r="AA31" s="116">
        <f t="shared" si="25"/>
        <v>1.2914334911752045E-3</v>
      </c>
      <c r="AB31" s="116">
        <f t="shared" si="26"/>
        <v>3.4548944337811898E-3</v>
      </c>
      <c r="AC31" s="116">
        <f t="shared" si="27"/>
        <v>0.63375380600260978</v>
      </c>
      <c r="AD31" s="116">
        <f t="shared" si="28"/>
        <v>0.56392595781317267</v>
      </c>
      <c r="AE31" s="116">
        <f t="shared" si="29"/>
        <v>0.4130518234165067</v>
      </c>
      <c r="AF31" s="116">
        <f t="shared" si="30"/>
        <v>0.30361026533275337</v>
      </c>
      <c r="AG31" s="116">
        <f t="shared" si="31"/>
        <v>0.40206629358588031</v>
      </c>
      <c r="AH31" s="116">
        <f t="shared" si="32"/>
        <v>0.49635316698656429</v>
      </c>
      <c r="AI31" s="116">
        <f t="shared" si="33"/>
        <v>8.6994345367551115E-2</v>
      </c>
      <c r="AJ31" s="116">
        <f t="shared" si="34"/>
        <v>5.1226861816616447E-2</v>
      </c>
      <c r="AK31" s="116">
        <f t="shared" si="35"/>
        <v>9.0978886756237998E-2</v>
      </c>
      <c r="AL31" s="117"/>
      <c r="AM31" s="117"/>
      <c r="AN31" s="117"/>
      <c r="AO31" s="17"/>
    </row>
    <row r="32" spans="1:44">
      <c r="A32" s="105" t="s">
        <v>54</v>
      </c>
      <c r="B32" s="116">
        <f t="shared" si="0"/>
        <v>0.62617114303560273</v>
      </c>
      <c r="C32" s="116">
        <f t="shared" si="1"/>
        <v>0.54559773192628758</v>
      </c>
      <c r="D32" s="116">
        <f t="shared" si="2"/>
        <v>0.4150080688542227</v>
      </c>
      <c r="E32" s="116">
        <f t="shared" si="3"/>
        <v>2.966895690193629E-3</v>
      </c>
      <c r="F32" s="116">
        <f t="shared" si="4"/>
        <v>2.6775870215782014E-3</v>
      </c>
      <c r="G32" s="116">
        <f t="shared" si="5"/>
        <v>1.8827326519634212E-3</v>
      </c>
      <c r="H32" s="116">
        <f t="shared" si="6"/>
        <v>4.52841973766396E-3</v>
      </c>
      <c r="I32" s="116">
        <f t="shared" si="7"/>
        <v>6.772720113403686E-3</v>
      </c>
      <c r="J32" s="116">
        <f t="shared" si="8"/>
        <v>4.7068316299085531E-3</v>
      </c>
      <c r="K32" s="116">
        <f t="shared" si="9"/>
        <v>2.3422860712054966E-3</v>
      </c>
      <c r="L32" s="116">
        <f t="shared" si="10"/>
        <v>3.6226177350763898E-3</v>
      </c>
      <c r="M32" s="116">
        <f t="shared" si="11"/>
        <v>5.7826788596019368E-3</v>
      </c>
      <c r="N32" s="116">
        <f t="shared" si="12"/>
        <v>1.5615240474703309E-3</v>
      </c>
      <c r="O32" s="116">
        <f t="shared" si="13"/>
        <v>2.9925972594109307E-3</v>
      </c>
      <c r="P32" s="116">
        <f t="shared" si="14"/>
        <v>2.9585798816568047E-3</v>
      </c>
      <c r="Q32" s="116">
        <f t="shared" si="15"/>
        <v>4.6845721424109934E-4</v>
      </c>
      <c r="R32" s="116">
        <f t="shared" si="16"/>
        <v>1.8900614269963774E-3</v>
      </c>
      <c r="S32" s="116">
        <f t="shared" si="17"/>
        <v>6.7240451855836469E-4</v>
      </c>
      <c r="T32" s="116">
        <f t="shared" si="18"/>
        <v>4.0599625234228609E-3</v>
      </c>
      <c r="U32" s="116">
        <f t="shared" si="19"/>
        <v>4.0951330918254846E-3</v>
      </c>
      <c r="V32" s="116">
        <f t="shared" si="20"/>
        <v>3.8999462076385154E-3</v>
      </c>
      <c r="W32" s="116">
        <f t="shared" si="21"/>
        <v>0</v>
      </c>
      <c r="X32" s="116">
        <f t="shared" si="22"/>
        <v>3.1501023783272954E-4</v>
      </c>
      <c r="Y32" s="116">
        <f t="shared" si="23"/>
        <v>2.4206562668101128E-3</v>
      </c>
      <c r="Z32" s="116">
        <f t="shared" si="24"/>
        <v>1.4053716427232979E-3</v>
      </c>
      <c r="AA32" s="116">
        <f t="shared" si="25"/>
        <v>3.3076074972436605E-3</v>
      </c>
      <c r="AB32" s="116">
        <f t="shared" si="26"/>
        <v>5.244755244755245E-3</v>
      </c>
      <c r="AC32" s="116">
        <f t="shared" si="27"/>
        <v>0.64100562148657092</v>
      </c>
      <c r="AD32" s="116">
        <f t="shared" si="28"/>
        <v>0.56512836667191679</v>
      </c>
      <c r="AE32" s="116">
        <f t="shared" si="29"/>
        <v>0.44499731038192575</v>
      </c>
      <c r="AF32" s="116">
        <f t="shared" si="30"/>
        <v>0.30199875078076205</v>
      </c>
      <c r="AG32" s="116">
        <f t="shared" si="31"/>
        <v>0.40337060954481019</v>
      </c>
      <c r="AH32" s="116">
        <f t="shared" si="32"/>
        <v>0.47915545992469072</v>
      </c>
      <c r="AI32" s="116">
        <f t="shared" si="33"/>
        <v>7.3079325421611496E-2</v>
      </c>
      <c r="AJ32" s="116">
        <f t="shared" si="34"/>
        <v>5.0874153409985821E-2</v>
      </c>
      <c r="AK32" s="116">
        <f t="shared" si="35"/>
        <v>7.5847229693383533E-2</v>
      </c>
      <c r="AL32" s="117"/>
      <c r="AM32" s="117"/>
      <c r="AN32" s="117"/>
      <c r="AO32" s="17"/>
    </row>
    <row r="33" spans="1:44" ht="27.75" customHeight="1">
      <c r="A33" s="104" t="s">
        <v>62</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7"/>
    </row>
    <row r="34" spans="1:44">
      <c r="AO34" s="17"/>
      <c r="AP34" s="17"/>
      <c r="AQ34" s="17"/>
      <c r="AR34" s="17"/>
    </row>
    <row r="35" spans="1:44" ht="24.95" customHeight="1">
      <c r="A35" s="135" t="s">
        <v>323</v>
      </c>
    </row>
    <row r="36" spans="1:44" s="55" customFormat="1" ht="24.95" customHeight="1">
      <c r="A36" s="113"/>
      <c r="B36" s="336" t="s">
        <v>304</v>
      </c>
      <c r="C36" s="337"/>
      <c r="D36" s="339" t="s">
        <v>303</v>
      </c>
      <c r="E36" s="341"/>
      <c r="F36" s="336" t="s">
        <v>321</v>
      </c>
      <c r="G36" s="337"/>
      <c r="H36" s="336" t="s">
        <v>310</v>
      </c>
      <c r="I36" s="338"/>
      <c r="J36" s="336" t="s">
        <v>308</v>
      </c>
      <c r="K36" s="338"/>
      <c r="L36" s="336" t="s">
        <v>311</v>
      </c>
      <c r="M36" s="338"/>
      <c r="N36" s="339" t="s">
        <v>312</v>
      </c>
      <c r="O36" s="341"/>
      <c r="P36" s="336" t="s">
        <v>313</v>
      </c>
      <c r="Q36" s="338"/>
      <c r="R36" s="339" t="s">
        <v>314</v>
      </c>
      <c r="S36" s="341"/>
      <c r="T36" s="339" t="s">
        <v>315</v>
      </c>
      <c r="U36" s="340"/>
      <c r="V36" s="336" t="s">
        <v>316</v>
      </c>
      <c r="W36" s="338"/>
      <c r="X36" s="336" t="s">
        <v>317</v>
      </c>
      <c r="Y36" s="337"/>
      <c r="Z36" s="230"/>
      <c r="AA36" s="216"/>
      <c r="AB36" s="226"/>
    </row>
    <row r="37" spans="1:44" s="115" customFormat="1">
      <c r="A37" s="106"/>
      <c r="B37" s="106" t="s">
        <v>36</v>
      </c>
      <c r="C37" s="106" t="s">
        <v>276</v>
      </c>
      <c r="D37" s="195" t="s">
        <v>36</v>
      </c>
      <c r="E37" s="106" t="s">
        <v>276</v>
      </c>
      <c r="F37" s="106" t="s">
        <v>36</v>
      </c>
      <c r="G37" s="195" t="s">
        <v>276</v>
      </c>
      <c r="H37" s="106" t="s">
        <v>36</v>
      </c>
      <c r="I37" s="106" t="s">
        <v>276</v>
      </c>
      <c r="J37" s="195" t="s">
        <v>36</v>
      </c>
      <c r="K37" s="106" t="s">
        <v>276</v>
      </c>
      <c r="L37" s="106" t="s">
        <v>36</v>
      </c>
      <c r="M37" s="195" t="s">
        <v>276</v>
      </c>
      <c r="N37" s="106" t="s">
        <v>36</v>
      </c>
      <c r="O37" s="106" t="s">
        <v>276</v>
      </c>
      <c r="P37" s="195" t="s">
        <v>36</v>
      </c>
      <c r="Q37" s="106" t="s">
        <v>276</v>
      </c>
      <c r="R37" s="106" t="s">
        <v>36</v>
      </c>
      <c r="S37" s="106" t="s">
        <v>276</v>
      </c>
      <c r="T37" s="195" t="s">
        <v>36</v>
      </c>
      <c r="U37" s="217" t="s">
        <v>276</v>
      </c>
      <c r="V37" s="217" t="s">
        <v>36</v>
      </c>
      <c r="W37" s="217" t="s">
        <v>276</v>
      </c>
      <c r="X37" s="217" t="s">
        <v>36</v>
      </c>
      <c r="Y37" s="215" t="s">
        <v>276</v>
      </c>
      <c r="Z37" s="229"/>
      <c r="AA37" s="138"/>
      <c r="AB37" s="231"/>
    </row>
    <row r="38" spans="1:44">
      <c r="A38" s="105" t="s">
        <v>114</v>
      </c>
      <c r="B38" s="116">
        <f>(C4-B4)/B4</f>
        <v>-8.3081535233484161E-2</v>
      </c>
      <c r="C38" s="116">
        <f>(D4-C4)/C4</f>
        <v>-7.6277436461021308E-2</v>
      </c>
      <c r="D38" s="116">
        <f>(F4-E4)/E4</f>
        <v>-0.18267953599574957</v>
      </c>
      <c r="E38" s="116">
        <f>(G4-F4)/F4</f>
        <v>0.11408450704225352</v>
      </c>
      <c r="F38" s="116">
        <f>(I4-H4)/H4</f>
        <v>0.11544631603070929</v>
      </c>
      <c r="G38" s="116">
        <f>(J4-I4)/I4</f>
        <v>-9.6666495454311982E-2</v>
      </c>
      <c r="H38" s="116">
        <f>(L4-K4)/K4</f>
        <v>0.39644970414201186</v>
      </c>
      <c r="I38" s="116">
        <f>(M4-L4)/L4</f>
        <v>0.37221406646203126</v>
      </c>
      <c r="J38" s="116">
        <f>(O4-N4)/N4</f>
        <v>0.27927478376580173</v>
      </c>
      <c r="K38" s="116">
        <f>(P4-O4)/O4</f>
        <v>0.3136783253153036</v>
      </c>
      <c r="L38" s="116">
        <f>(R4-Q4)/Q4</f>
        <v>1.3123359580052493E-3</v>
      </c>
      <c r="M38" s="116">
        <f>(S4-R4)/R4</f>
        <v>-0.23328964613368283</v>
      </c>
      <c r="N38" s="116">
        <f>(U4-T4)/T4</f>
        <v>-7.636363636363637E-2</v>
      </c>
      <c r="O38" s="116">
        <f>(V4-U4)/V4</f>
        <v>5.8968817536276627E-2</v>
      </c>
      <c r="P38" s="116">
        <f>(X4-W4)/W4</f>
        <v>1.0186178605238245</v>
      </c>
      <c r="Q38" s="116">
        <f>(Y4-X4)/X4</f>
        <v>1.1316241988432079</v>
      </c>
      <c r="R38" s="116">
        <f>(AA4-Z4)/Z4</f>
        <v>-5.7457505386641133E-3</v>
      </c>
      <c r="S38" s="116">
        <f>(AB4-AA4)/AA4</f>
        <v>1.3910426197929209</v>
      </c>
      <c r="T38" s="116">
        <f>(AD4-AC4)/AC4</f>
        <v>-5.5352643838438256E-2</v>
      </c>
      <c r="U38" s="116">
        <f>(AE4-AD4)/AD4</f>
        <v>-1.1093265342352204E-2</v>
      </c>
      <c r="V38" s="116">
        <f>(AG4-AF4)/AF4</f>
        <v>0.26076860452207379</v>
      </c>
      <c r="W38" s="116">
        <f>(AH4-AG4)/AG4</f>
        <v>0.38478232156091546</v>
      </c>
      <c r="X38" s="116">
        <f>(AJ4-AI4)/AI4</f>
        <v>-0.28678125386422654</v>
      </c>
      <c r="Y38" s="227">
        <f>(AK4-AJ4)/AJ4</f>
        <v>0.80770831166129198</v>
      </c>
      <c r="Z38" s="228"/>
      <c r="AA38" s="117"/>
      <c r="AB38" s="17"/>
    </row>
    <row r="39" spans="1:44">
      <c r="A39" s="244" t="s">
        <v>55</v>
      </c>
      <c r="B39" s="245">
        <f t="shared" ref="B39:C49" si="36">(C5-B5)/B5</f>
        <v>-0.1076361909695243</v>
      </c>
      <c r="C39" s="245">
        <f t="shared" si="36"/>
        <v>-0.10383359535614947</v>
      </c>
      <c r="D39" s="245">
        <f t="shared" ref="D39:D49" si="37">(F5-E5)/E5</f>
        <v>-0.22626931567328917</v>
      </c>
      <c r="E39" s="245">
        <f t="shared" ref="E39:E49" si="38">(G5-F5)/F5</f>
        <v>6.4194008559201141E-2</v>
      </c>
      <c r="F39" s="245">
        <f t="shared" ref="F39:F49" si="39">(I5-H5)/H5</f>
        <v>-1.0752688172043012E-2</v>
      </c>
      <c r="G39" s="245">
        <f t="shared" ref="G39:G49" si="40">(J5-I5)/I5</f>
        <v>-0.10265700483091787</v>
      </c>
      <c r="H39" s="245">
        <f t="shared" ref="H39:H49" si="41">(L5-K5)/K5</f>
        <v>0.64472049689440991</v>
      </c>
      <c r="I39" s="245">
        <f t="shared" ref="I39:I49" si="42">(M5-L5)/L5</f>
        <v>0.9750755287009063</v>
      </c>
      <c r="J39" s="245">
        <f t="shared" ref="J39:J49" si="43">(O5-N5)/N5</f>
        <v>8.4566596194503171E-2</v>
      </c>
      <c r="K39" s="245">
        <f t="shared" ref="K39:K49" si="44">(P5-O5)/O5</f>
        <v>0.46588693957115007</v>
      </c>
      <c r="L39" s="245">
        <f t="shared" ref="L39:L49" si="45">(R5-Q5)/Q5</f>
        <v>-7.9069767441860464E-2</v>
      </c>
      <c r="M39" s="245">
        <f t="shared" ref="M39:M49" si="46">(S5-R5)/R5</f>
        <v>-0.37878787878787878</v>
      </c>
      <c r="N39" s="245">
        <f t="shared" ref="N39:N49" si="47">(U5-T5)/T5</f>
        <v>-0.11032863849765258</v>
      </c>
      <c r="O39" s="245">
        <f t="shared" ref="O39:O49" si="48">(V5-U5)/V5</f>
        <v>0.12064965197215777</v>
      </c>
      <c r="P39" s="245">
        <f t="shared" ref="P39:P47" si="49">(X5-W5)/W5</f>
        <v>2.4500000000000002</v>
      </c>
      <c r="Q39" s="245">
        <f t="shared" ref="Q39:Q49" si="50">(Y5-X5)/X5</f>
        <v>3.78743961352657</v>
      </c>
      <c r="R39" s="245">
        <f t="shared" ref="R39:R49" si="51">(AA5-Z5)/Z5</f>
        <v>-0.12076271186440678</v>
      </c>
      <c r="S39" s="245">
        <f t="shared" ref="S39:S49" si="52">(AB5-AA5)/AA5</f>
        <v>1.9807228915662651</v>
      </c>
      <c r="T39" s="245">
        <f t="shared" ref="T39:T49" si="53">(AD5-AC5)/AC5</f>
        <v>-9.5521930272978228E-2</v>
      </c>
      <c r="U39" s="245">
        <f t="shared" ref="U39:U49" si="54">(AE5-AD5)/AD5</f>
        <v>-4.432161144833667E-2</v>
      </c>
      <c r="V39" s="245">
        <f t="shared" ref="V39:V49" si="55">(AG5-AF5)/AF5</f>
        <v>0.25322377798272827</v>
      </c>
      <c r="W39" s="245">
        <f t="shared" ref="W39:W49" si="56">(AH5-AG5)/AG5</f>
        <v>0.36527242560479556</v>
      </c>
      <c r="X39" s="245">
        <f t="shared" ref="X39:X49" si="57">(AJ5-AI5)/AI5</f>
        <v>-0.3447811447811448</v>
      </c>
      <c r="Y39" s="246">
        <f t="shared" ref="Y39:Y49" si="58">(AK5-AJ5)/AJ5</f>
        <v>0.95521949787109084</v>
      </c>
      <c r="Z39" s="228"/>
      <c r="AA39" s="117"/>
      <c r="AB39" s="17"/>
    </row>
    <row r="40" spans="1:44">
      <c r="A40" s="105" t="s">
        <v>97</v>
      </c>
      <c r="B40" s="116">
        <f t="shared" si="36"/>
        <v>-0.1722560975609756</v>
      </c>
      <c r="C40" s="116">
        <f t="shared" si="36"/>
        <v>-6.6298342541436461E-2</v>
      </c>
      <c r="D40" s="116">
        <f t="shared" si="37"/>
        <v>0.5</v>
      </c>
      <c r="E40" s="116">
        <f t="shared" si="38"/>
        <v>0.16666666666666666</v>
      </c>
      <c r="F40" s="116">
        <f t="shared" si="39"/>
        <v>1.25</v>
      </c>
      <c r="G40" s="116">
        <f t="shared" si="40"/>
        <v>-0.22222222222222221</v>
      </c>
      <c r="H40" s="116">
        <f t="shared" si="41"/>
        <v>0.5</v>
      </c>
      <c r="I40" s="116">
        <f t="shared" si="42"/>
        <v>0.33333333333333331</v>
      </c>
      <c r="J40" s="116">
        <f t="shared" si="43"/>
        <v>4</v>
      </c>
      <c r="K40" s="116">
        <f t="shared" si="44"/>
        <v>0.4</v>
      </c>
      <c r="L40" s="116">
        <f t="shared" si="45"/>
        <v>0</v>
      </c>
      <c r="M40" s="116">
        <f t="shared" si="46"/>
        <v>-1</v>
      </c>
      <c r="N40" s="116">
        <f t="shared" si="47"/>
        <v>-0.5</v>
      </c>
      <c r="O40" s="116">
        <f t="shared" si="48"/>
        <v>0.77777777777777779</v>
      </c>
      <c r="P40" s="116"/>
      <c r="Q40" s="116">
        <f t="shared" si="50"/>
        <v>4</v>
      </c>
      <c r="R40" s="116">
        <f t="shared" si="51"/>
        <v>1</v>
      </c>
      <c r="S40" s="116">
        <f t="shared" si="52"/>
        <v>0.75</v>
      </c>
      <c r="T40" s="116">
        <f t="shared" si="53"/>
        <v>-0.14814814814814814</v>
      </c>
      <c r="U40" s="116">
        <f t="shared" si="54"/>
        <v>-2.6086956521739129E-2</v>
      </c>
      <c r="V40" s="116">
        <f t="shared" si="55"/>
        <v>0.24538258575197888</v>
      </c>
      <c r="W40" s="116">
        <f t="shared" si="56"/>
        <v>0.36864406779661019</v>
      </c>
      <c r="X40" s="116">
        <f t="shared" si="57"/>
        <v>-0.28749999999999998</v>
      </c>
      <c r="Y40" s="227">
        <f t="shared" si="58"/>
        <v>0.7192982456140351</v>
      </c>
      <c r="Z40" s="228"/>
      <c r="AA40" s="117"/>
      <c r="AB40" s="17"/>
    </row>
    <row r="41" spans="1:44">
      <c r="A41" s="105" t="s">
        <v>46</v>
      </c>
      <c r="B41" s="116">
        <f t="shared" si="36"/>
        <v>-6.7248459958932236E-2</v>
      </c>
      <c r="C41" s="116">
        <f t="shared" si="36"/>
        <v>-0.15630159603742433</v>
      </c>
      <c r="D41" s="116">
        <f t="shared" si="37"/>
        <v>0.1111111111111111</v>
      </c>
      <c r="E41" s="116">
        <f t="shared" si="38"/>
        <v>0</v>
      </c>
      <c r="F41" s="116">
        <f t="shared" si="39"/>
        <v>0.2</v>
      </c>
      <c r="G41" s="116">
        <f t="shared" si="40"/>
        <v>-0.55555555555555558</v>
      </c>
      <c r="H41" s="116">
        <f t="shared" si="41"/>
        <v>1.6666666666666667</v>
      </c>
      <c r="I41" s="116">
        <f t="shared" si="42"/>
        <v>0.375</v>
      </c>
      <c r="J41" s="116">
        <f t="shared" si="43"/>
        <v>0.75</v>
      </c>
      <c r="K41" s="116">
        <f t="shared" si="44"/>
        <v>0</v>
      </c>
      <c r="L41" s="116">
        <f t="shared" si="45"/>
        <v>-0.25</v>
      </c>
      <c r="M41" s="116">
        <f t="shared" si="46"/>
        <v>-0.33333333333333331</v>
      </c>
      <c r="N41" s="116">
        <f t="shared" si="47"/>
        <v>0</v>
      </c>
      <c r="O41" s="116">
        <f t="shared" si="48"/>
        <v>0.1</v>
      </c>
      <c r="P41" s="116"/>
      <c r="Q41" s="116">
        <f t="shared" si="50"/>
        <v>3.3333333333333335</v>
      </c>
      <c r="R41" s="116">
        <f t="shared" si="51"/>
        <v>0</v>
      </c>
      <c r="S41" s="116">
        <f t="shared" si="52"/>
        <v>1.75</v>
      </c>
      <c r="T41" s="116">
        <f t="shared" si="53"/>
        <v>-5.3526763381690844E-2</v>
      </c>
      <c r="U41" s="116">
        <f t="shared" si="54"/>
        <v>-0.1263213530655391</v>
      </c>
      <c r="V41" s="116">
        <f t="shared" si="55"/>
        <v>0.42481884057971014</v>
      </c>
      <c r="W41" s="116">
        <f t="shared" si="56"/>
        <v>0.39669421487603307</v>
      </c>
      <c r="X41" s="116">
        <f t="shared" si="57"/>
        <v>-0.29761904761904762</v>
      </c>
      <c r="Y41" s="227">
        <f t="shared" si="58"/>
        <v>0.903954802259887</v>
      </c>
      <c r="Z41" s="228"/>
      <c r="AA41" s="117"/>
      <c r="AB41" s="17"/>
    </row>
    <row r="42" spans="1:44">
      <c r="A42" s="105" t="s">
        <v>47</v>
      </c>
      <c r="B42" s="116">
        <f t="shared" si="36"/>
        <v>4.2929621438792765E-3</v>
      </c>
      <c r="C42" s="116">
        <f t="shared" si="36"/>
        <v>-7.5906735751295334E-2</v>
      </c>
      <c r="D42" s="116">
        <f t="shared" si="37"/>
        <v>-0.26136363636363635</v>
      </c>
      <c r="E42" s="116">
        <f t="shared" si="38"/>
        <v>6.1538461538461542E-2</v>
      </c>
      <c r="F42" s="116">
        <f t="shared" si="39"/>
        <v>0.20833333333333334</v>
      </c>
      <c r="G42" s="116">
        <f t="shared" si="40"/>
        <v>-0.17241379310344829</v>
      </c>
      <c r="H42" s="116">
        <f t="shared" si="41"/>
        <v>0.83333333333333337</v>
      </c>
      <c r="I42" s="116">
        <f t="shared" si="42"/>
        <v>0.87878787878787878</v>
      </c>
      <c r="J42" s="116">
        <f t="shared" si="43"/>
        <v>0.53333333333333333</v>
      </c>
      <c r="K42" s="116">
        <f t="shared" si="44"/>
        <v>0.47826086956521741</v>
      </c>
      <c r="L42" s="116">
        <f t="shared" si="45"/>
        <v>0</v>
      </c>
      <c r="M42" s="116">
        <f t="shared" si="46"/>
        <v>-0.25</v>
      </c>
      <c r="N42" s="116">
        <f t="shared" si="47"/>
        <v>8.9285714285714288E-2</v>
      </c>
      <c r="O42" s="116">
        <f t="shared" si="48"/>
        <v>0.22784810126582278</v>
      </c>
      <c r="P42" s="116">
        <f t="shared" si="49"/>
        <v>2.5</v>
      </c>
      <c r="Q42" s="116">
        <f t="shared" si="50"/>
        <v>2</v>
      </c>
      <c r="R42" s="116">
        <f t="shared" si="51"/>
        <v>0</v>
      </c>
      <c r="S42" s="116">
        <f t="shared" si="52"/>
        <v>1.96875</v>
      </c>
      <c r="T42" s="116">
        <f t="shared" si="53"/>
        <v>8.3459787556904395E-3</v>
      </c>
      <c r="U42" s="116">
        <f t="shared" si="54"/>
        <v>-4.2011537496864808E-2</v>
      </c>
      <c r="V42" s="116">
        <f t="shared" si="55"/>
        <v>0.44658077304261645</v>
      </c>
      <c r="W42" s="116">
        <f t="shared" si="56"/>
        <v>0.46437380104138121</v>
      </c>
      <c r="X42" s="116">
        <f t="shared" si="57"/>
        <v>-0.22459893048128343</v>
      </c>
      <c r="Y42" s="227">
        <f t="shared" si="58"/>
        <v>1.0813793103448275</v>
      </c>
      <c r="Z42" s="228"/>
      <c r="AA42" s="117"/>
      <c r="AB42" s="17"/>
    </row>
    <row r="43" spans="1:44">
      <c r="A43" s="105" t="s">
        <v>48</v>
      </c>
      <c r="B43" s="116">
        <f t="shared" si="36"/>
        <v>-0.15591379774072081</v>
      </c>
      <c r="C43" s="116">
        <f t="shared" si="36"/>
        <v>-0.11098719455121184</v>
      </c>
      <c r="D43" s="116">
        <f t="shared" si="37"/>
        <v>-0.27675840978593275</v>
      </c>
      <c r="E43" s="116">
        <f t="shared" si="38"/>
        <v>7.399577167019028E-2</v>
      </c>
      <c r="F43" s="116">
        <f t="shared" si="39"/>
        <v>-6.7980965329707682E-2</v>
      </c>
      <c r="G43" s="116">
        <f t="shared" si="40"/>
        <v>-0.13566739606126915</v>
      </c>
      <c r="H43" s="116">
        <f t="shared" si="41"/>
        <v>0.5145631067961165</v>
      </c>
      <c r="I43" s="116">
        <f t="shared" si="42"/>
        <v>0.98168498168498164</v>
      </c>
      <c r="J43" s="116">
        <f t="shared" si="43"/>
        <v>2.6900584795321637E-2</v>
      </c>
      <c r="K43" s="116">
        <f t="shared" si="44"/>
        <v>0.49658314350797267</v>
      </c>
      <c r="L43" s="116">
        <f t="shared" si="45"/>
        <v>-0.16184971098265896</v>
      </c>
      <c r="M43" s="116">
        <f t="shared" si="46"/>
        <v>-0.35862068965517241</v>
      </c>
      <c r="N43" s="116">
        <f t="shared" si="47"/>
        <v>-0.16349206349206349</v>
      </c>
      <c r="O43" s="116">
        <f t="shared" si="48"/>
        <v>8.6655112651646451E-2</v>
      </c>
      <c r="P43" s="116">
        <f t="shared" si="49"/>
        <v>2.2884615384615383</v>
      </c>
      <c r="Q43" s="116">
        <f t="shared" si="50"/>
        <v>3.7134502923976607</v>
      </c>
      <c r="R43" s="116">
        <f t="shared" si="51"/>
        <v>-0.16905444126074498</v>
      </c>
      <c r="S43" s="116">
        <f t="shared" si="52"/>
        <v>2.0689655172413794</v>
      </c>
      <c r="T43" s="116">
        <f t="shared" si="53"/>
        <v>-0.14070438436931568</v>
      </c>
      <c r="U43" s="116">
        <f t="shared" si="54"/>
        <v>-3.7153962663552254E-2</v>
      </c>
      <c r="V43" s="116">
        <f t="shared" si="55"/>
        <v>0.16806028196402528</v>
      </c>
      <c r="W43" s="116">
        <f t="shared" si="56"/>
        <v>0.30062013568069257</v>
      </c>
      <c r="X43" s="116">
        <f t="shared" si="57"/>
        <v>-0.37769516728624536</v>
      </c>
      <c r="Y43" s="227">
        <f t="shared" si="58"/>
        <v>0.84946236559139787</v>
      </c>
      <c r="Z43" s="228"/>
      <c r="AA43" s="117"/>
      <c r="AB43" s="17"/>
    </row>
    <row r="44" spans="1:44">
      <c r="A44" s="105" t="s">
        <v>49</v>
      </c>
      <c r="B44" s="116">
        <f t="shared" si="36"/>
        <v>0.12736464448793217</v>
      </c>
      <c r="C44" s="116">
        <f t="shared" si="36"/>
        <v>2.8207724576884131E-2</v>
      </c>
      <c r="D44" s="116">
        <f t="shared" si="37"/>
        <v>-2.5000000000000001E-2</v>
      </c>
      <c r="E44" s="116">
        <f t="shared" si="38"/>
        <v>-5.128205128205128E-2</v>
      </c>
      <c r="F44" s="116">
        <f t="shared" si="39"/>
        <v>0.63043478260869568</v>
      </c>
      <c r="G44" s="116">
        <f t="shared" si="40"/>
        <v>0.42666666666666669</v>
      </c>
      <c r="H44" s="116">
        <f t="shared" si="41"/>
        <v>1.6111111111111112</v>
      </c>
      <c r="I44" s="116">
        <f t="shared" si="42"/>
        <v>1.425531914893617</v>
      </c>
      <c r="J44" s="116">
        <f t="shared" si="43"/>
        <v>0.38461538461538464</v>
      </c>
      <c r="K44" s="116">
        <f t="shared" si="44"/>
        <v>0.44444444444444442</v>
      </c>
      <c r="L44" s="116">
        <f t="shared" si="45"/>
        <v>0.55555555555555558</v>
      </c>
      <c r="M44" s="116">
        <f t="shared" si="46"/>
        <v>-0.2857142857142857</v>
      </c>
      <c r="N44" s="116">
        <f t="shared" si="47"/>
        <v>-2.2222222222222223E-2</v>
      </c>
      <c r="O44" s="116">
        <f t="shared" si="48"/>
        <v>0.26666666666666666</v>
      </c>
      <c r="P44" s="116">
        <f t="shared" si="49"/>
        <v>5</v>
      </c>
      <c r="Q44" s="116">
        <f t="shared" si="50"/>
        <v>8.8333333333333339</v>
      </c>
      <c r="R44" s="116">
        <f t="shared" si="51"/>
        <v>-3.5714285714285712E-2</v>
      </c>
      <c r="S44" s="116">
        <f t="shared" si="52"/>
        <v>3.074074074074074</v>
      </c>
      <c r="T44" s="116">
        <f t="shared" si="53"/>
        <v>0.13534428300694884</v>
      </c>
      <c r="U44" s="116">
        <f t="shared" si="54"/>
        <v>8.1930727500347758E-2</v>
      </c>
      <c r="V44" s="116">
        <f t="shared" si="55"/>
        <v>0.6655662772981209</v>
      </c>
      <c r="W44" s="116">
        <f t="shared" si="56"/>
        <v>0.69873456319560912</v>
      </c>
      <c r="X44" s="116">
        <f t="shared" si="57"/>
        <v>-0.12980769230769232</v>
      </c>
      <c r="Y44" s="227">
        <f t="shared" si="58"/>
        <v>1.3333333333333333</v>
      </c>
      <c r="Z44" s="228"/>
      <c r="AA44" s="117"/>
      <c r="AB44" s="17"/>
    </row>
    <row r="45" spans="1:44">
      <c r="A45" s="105" t="s">
        <v>50</v>
      </c>
      <c r="B45" s="116">
        <f t="shared" si="36"/>
        <v>-3.5763648928818247E-2</v>
      </c>
      <c r="C45" s="116">
        <f t="shared" si="36"/>
        <v>-9.2994087081168256E-2</v>
      </c>
      <c r="D45" s="116">
        <f t="shared" si="37"/>
        <v>0.10256410256410256</v>
      </c>
      <c r="E45" s="116">
        <f t="shared" si="38"/>
        <v>0.27906976744186046</v>
      </c>
      <c r="F45" s="116">
        <f t="shared" si="39"/>
        <v>0.40740740740740738</v>
      </c>
      <c r="G45" s="116">
        <f t="shared" si="40"/>
        <v>0.15789473684210525</v>
      </c>
      <c r="H45" s="116">
        <f t="shared" si="41"/>
        <v>4.666666666666667</v>
      </c>
      <c r="I45" s="116">
        <f t="shared" si="42"/>
        <v>0.38235294117647056</v>
      </c>
      <c r="J45" s="116">
        <f t="shared" si="43"/>
        <v>1.875</v>
      </c>
      <c r="K45" s="116">
        <f t="shared" si="44"/>
        <v>0.13043478260869565</v>
      </c>
      <c r="L45" s="116">
        <f t="shared" si="45"/>
        <v>0</v>
      </c>
      <c r="M45" s="116">
        <f t="shared" si="46"/>
        <v>-0.75</v>
      </c>
      <c r="N45" s="116">
        <f t="shared" si="47"/>
        <v>-3.5714285714285712E-2</v>
      </c>
      <c r="O45" s="116">
        <f t="shared" si="48"/>
        <v>0.27027027027027029</v>
      </c>
      <c r="P45" s="116"/>
      <c r="Q45" s="116">
        <f t="shared" si="50"/>
        <v>3.75</v>
      </c>
      <c r="R45" s="116">
        <f t="shared" si="51"/>
        <v>8.3333333333333329E-2</v>
      </c>
      <c r="S45" s="116">
        <f t="shared" si="52"/>
        <v>1.3076923076923077</v>
      </c>
      <c r="T45" s="116">
        <f t="shared" si="53"/>
        <v>-1.83081878284455E-2</v>
      </c>
      <c r="U45" s="116">
        <f t="shared" si="54"/>
        <v>-6.510101882231048E-2</v>
      </c>
      <c r="V45" s="116">
        <f t="shared" si="55"/>
        <v>0.43228346456692912</v>
      </c>
      <c r="W45" s="116">
        <f t="shared" si="56"/>
        <v>0.36915887850467288</v>
      </c>
      <c r="X45" s="116">
        <f t="shared" si="57"/>
        <v>-0.34104046242774566</v>
      </c>
      <c r="Y45" s="227">
        <f t="shared" si="58"/>
        <v>1.1812865497076024</v>
      </c>
      <c r="Z45" s="228"/>
      <c r="AA45" s="117"/>
      <c r="AB45" s="17"/>
    </row>
    <row r="46" spans="1:44">
      <c r="A46" s="105" t="s">
        <v>51</v>
      </c>
      <c r="B46" s="116">
        <f t="shared" si="36"/>
        <v>-9.7652582159624413E-2</v>
      </c>
      <c r="C46" s="116">
        <f t="shared" si="36"/>
        <v>-0.18171175858480748</v>
      </c>
      <c r="D46" s="116">
        <f t="shared" si="37"/>
        <v>-0.25</v>
      </c>
      <c r="E46" s="116">
        <f t="shared" si="38"/>
        <v>-2.3809523809523808E-2</v>
      </c>
      <c r="F46" s="116">
        <f t="shared" si="39"/>
        <v>0.2</v>
      </c>
      <c r="G46" s="116">
        <f t="shared" si="40"/>
        <v>-0.16666666666666666</v>
      </c>
      <c r="H46" s="116">
        <f t="shared" si="41"/>
        <v>1</v>
      </c>
      <c r="I46" s="116">
        <f t="shared" si="42"/>
        <v>1.5476190476190477</v>
      </c>
      <c r="J46" s="116">
        <f t="shared" si="43"/>
        <v>0.5</v>
      </c>
      <c r="K46" s="116">
        <f t="shared" si="44"/>
        <v>6.6666666666666666E-2</v>
      </c>
      <c r="L46" s="116">
        <f t="shared" si="45"/>
        <v>0.42857142857142855</v>
      </c>
      <c r="M46" s="116">
        <f t="shared" si="46"/>
        <v>-0.7</v>
      </c>
      <c r="N46" s="116">
        <f t="shared" si="47"/>
        <v>5.1724137931034482E-2</v>
      </c>
      <c r="O46" s="116">
        <f t="shared" si="48"/>
        <v>4.6875E-2</v>
      </c>
      <c r="P46" s="116">
        <f t="shared" si="49"/>
        <v>1.3333333333333333</v>
      </c>
      <c r="Q46" s="116">
        <f t="shared" si="50"/>
        <v>4.1428571428571432</v>
      </c>
      <c r="R46" s="116">
        <f t="shared" si="51"/>
        <v>0.21428571428571427</v>
      </c>
      <c r="S46" s="116">
        <f t="shared" si="52"/>
        <v>0.88235294117647056</v>
      </c>
      <c r="T46" s="116">
        <f t="shared" si="53"/>
        <v>-9.003326069503384E-2</v>
      </c>
      <c r="U46" s="116">
        <f t="shared" si="54"/>
        <v>-0.15099571464582809</v>
      </c>
      <c r="V46" s="116">
        <f t="shared" si="55"/>
        <v>0.28491096532333648</v>
      </c>
      <c r="W46" s="116">
        <f t="shared" si="56"/>
        <v>0.362326768781911</v>
      </c>
      <c r="X46" s="116">
        <f t="shared" si="57"/>
        <v>-0.36305048335123524</v>
      </c>
      <c r="Y46" s="227">
        <f t="shared" si="58"/>
        <v>1.0657672849915683</v>
      </c>
      <c r="Z46" s="228"/>
      <c r="AA46" s="117"/>
      <c r="AB46" s="17"/>
    </row>
    <row r="47" spans="1:44">
      <c r="A47" s="105" t="s">
        <v>52</v>
      </c>
      <c r="B47" s="116">
        <f t="shared" si="36"/>
        <v>-5.7103064066852366E-2</v>
      </c>
      <c r="C47" s="116">
        <f t="shared" si="36"/>
        <v>-0.11078286558345643</v>
      </c>
      <c r="D47" s="116">
        <f t="shared" si="37"/>
        <v>0</v>
      </c>
      <c r="E47" s="116">
        <f t="shared" si="38"/>
        <v>-0.4</v>
      </c>
      <c r="F47" s="116">
        <f t="shared" si="39"/>
        <v>0.30769230769230771</v>
      </c>
      <c r="G47" s="116">
        <f t="shared" si="40"/>
        <v>0.11764705882352941</v>
      </c>
      <c r="H47" s="116">
        <f t="shared" si="41"/>
        <v>1.5</v>
      </c>
      <c r="I47" s="116">
        <f t="shared" si="42"/>
        <v>2.6</v>
      </c>
      <c r="J47" s="116">
        <f t="shared" si="43"/>
        <v>0</v>
      </c>
      <c r="K47" s="116">
        <f t="shared" si="44"/>
        <v>1</v>
      </c>
      <c r="L47" s="116">
        <f t="shared" si="45"/>
        <v>0</v>
      </c>
      <c r="M47" s="116">
        <f t="shared" si="46"/>
        <v>-0.5</v>
      </c>
      <c r="N47" s="116">
        <f t="shared" si="47"/>
        <v>0.66666666666666663</v>
      </c>
      <c r="O47" s="116">
        <f t="shared" si="48"/>
        <v>-1.5</v>
      </c>
      <c r="P47" s="116">
        <f t="shared" si="49"/>
        <v>-1</v>
      </c>
      <c r="Q47" s="116"/>
      <c r="R47" s="116">
        <f t="shared" si="51"/>
        <v>-0.25</v>
      </c>
      <c r="S47" s="116">
        <f t="shared" si="52"/>
        <v>2</v>
      </c>
      <c r="T47" s="116">
        <f t="shared" si="53"/>
        <v>-4.429530201342282E-2</v>
      </c>
      <c r="U47" s="116">
        <f t="shared" si="54"/>
        <v>-6.4606741573033713E-2</v>
      </c>
      <c r="V47" s="116">
        <f t="shared" si="55"/>
        <v>0.42780748663101603</v>
      </c>
      <c r="W47" s="116">
        <f t="shared" si="56"/>
        <v>0.57116104868913853</v>
      </c>
      <c r="X47" s="116">
        <f t="shared" si="57"/>
        <v>-0.4</v>
      </c>
      <c r="Y47" s="227">
        <f t="shared" si="58"/>
        <v>1.4375</v>
      </c>
      <c r="Z47" s="228"/>
      <c r="AA47" s="117"/>
      <c r="AB47" s="17"/>
    </row>
    <row r="48" spans="1:44">
      <c r="A48" s="105" t="s">
        <v>53</v>
      </c>
      <c r="B48" s="116">
        <f t="shared" si="36"/>
        <v>-0.11702873160476523</v>
      </c>
      <c r="C48" s="116">
        <f t="shared" si="36"/>
        <v>-0.21111111111111111</v>
      </c>
      <c r="D48" s="116">
        <f t="shared" si="37"/>
        <v>0</v>
      </c>
      <c r="E48" s="116">
        <f t="shared" si="38"/>
        <v>-0.1111111111111111</v>
      </c>
      <c r="F48" s="116">
        <f t="shared" si="39"/>
        <v>1</v>
      </c>
      <c r="G48" s="116">
        <f t="shared" si="40"/>
        <v>0.5</v>
      </c>
      <c r="H48" s="116">
        <f t="shared" si="41"/>
        <v>3</v>
      </c>
      <c r="I48" s="116">
        <f t="shared" si="42"/>
        <v>0.375</v>
      </c>
      <c r="J48" s="116">
        <f t="shared" si="43"/>
        <v>2</v>
      </c>
      <c r="K48" s="116">
        <f t="shared" si="44"/>
        <v>-0.33333333333333331</v>
      </c>
      <c r="L48" s="116">
        <f t="shared" si="45"/>
        <v>-0.5</v>
      </c>
      <c r="M48" s="116">
        <f t="shared" si="46"/>
        <v>1</v>
      </c>
      <c r="N48" s="116">
        <f t="shared" si="47"/>
        <v>0.375</v>
      </c>
      <c r="O48" s="116">
        <f t="shared" si="48"/>
        <v>0</v>
      </c>
      <c r="P48" s="116"/>
      <c r="Q48" s="116">
        <f t="shared" si="50"/>
        <v>1</v>
      </c>
      <c r="R48" s="116">
        <f t="shared" si="51"/>
        <v>-0.625</v>
      </c>
      <c r="S48" s="116">
        <f t="shared" si="52"/>
        <v>2</v>
      </c>
      <c r="T48" s="116">
        <f t="shared" si="53"/>
        <v>-0.10089224433768017</v>
      </c>
      <c r="U48" s="116">
        <f t="shared" si="54"/>
        <v>-0.17862595419847327</v>
      </c>
      <c r="V48" s="116">
        <f t="shared" si="55"/>
        <v>0.33810888252148996</v>
      </c>
      <c r="W48" s="116">
        <f t="shared" si="56"/>
        <v>0.38436830835117775</v>
      </c>
      <c r="X48" s="116">
        <f t="shared" si="57"/>
        <v>-0.40500000000000003</v>
      </c>
      <c r="Y48" s="227">
        <f t="shared" si="58"/>
        <v>0.99159663865546221</v>
      </c>
      <c r="Z48" s="228"/>
      <c r="AA48" s="117"/>
      <c r="AB48" s="17"/>
    </row>
    <row r="49" spans="1:43">
      <c r="A49" s="105" t="s">
        <v>54</v>
      </c>
      <c r="B49" s="116">
        <f t="shared" si="36"/>
        <v>-0.13615960099750624</v>
      </c>
      <c r="C49" s="116">
        <f t="shared" si="36"/>
        <v>-0.10912240184757506</v>
      </c>
      <c r="D49" s="116">
        <f t="shared" si="37"/>
        <v>-0.10526315789473684</v>
      </c>
      <c r="E49" s="116">
        <f t="shared" si="38"/>
        <v>-0.17647058823529413</v>
      </c>
      <c r="F49" s="116">
        <f t="shared" si="39"/>
        <v>0.48275862068965519</v>
      </c>
      <c r="G49" s="116">
        <f t="shared" si="40"/>
        <v>-0.18604651162790697</v>
      </c>
      <c r="H49" s="116">
        <f t="shared" si="41"/>
        <v>0.53333333333333333</v>
      </c>
      <c r="I49" s="116">
        <f t="shared" si="42"/>
        <v>0.86956521739130432</v>
      </c>
      <c r="J49" s="116">
        <f t="shared" si="43"/>
        <v>0.9</v>
      </c>
      <c r="K49" s="116">
        <f t="shared" si="44"/>
        <v>0.15789473684210525</v>
      </c>
      <c r="L49" s="116">
        <f t="shared" si="45"/>
        <v>3</v>
      </c>
      <c r="M49" s="116">
        <f t="shared" si="46"/>
        <v>-0.58333333333333337</v>
      </c>
      <c r="N49" s="116">
        <f t="shared" si="47"/>
        <v>0</v>
      </c>
      <c r="O49" s="116">
        <f t="shared" si="48"/>
        <v>0.10344827586206896</v>
      </c>
      <c r="P49" s="116"/>
      <c r="Q49" s="116">
        <f t="shared" si="50"/>
        <v>8</v>
      </c>
      <c r="R49" s="116">
        <f t="shared" si="51"/>
        <v>1.3333333333333333</v>
      </c>
      <c r="S49" s="116">
        <f t="shared" si="52"/>
        <v>0.8571428571428571</v>
      </c>
      <c r="T49" s="116">
        <f t="shared" si="53"/>
        <v>-0.12594397076735689</v>
      </c>
      <c r="U49" s="116">
        <f t="shared" si="54"/>
        <v>-7.7759197324414719E-2</v>
      </c>
      <c r="V49" s="116">
        <f t="shared" si="55"/>
        <v>0.32419855222337124</v>
      </c>
      <c r="W49" s="116">
        <f t="shared" si="56"/>
        <v>0.39125341663412727</v>
      </c>
      <c r="X49" s="116">
        <f t="shared" si="57"/>
        <v>-0.30982905982905984</v>
      </c>
      <c r="Y49" s="227">
        <f t="shared" si="58"/>
        <v>0.74613003095975228</v>
      </c>
      <c r="Z49" s="228"/>
      <c r="AA49" s="117"/>
      <c r="AB49" s="17"/>
    </row>
    <row r="50" spans="1:43" ht="27.75" customHeight="1">
      <c r="A50" s="104" t="s">
        <v>62</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row>
  </sheetData>
  <mergeCells count="39">
    <mergeCell ref="B2:D2"/>
    <mergeCell ref="E2:G2"/>
    <mergeCell ref="H2:J2"/>
    <mergeCell ref="K2:M2"/>
    <mergeCell ref="N2:P2"/>
    <mergeCell ref="Q2:S2"/>
    <mergeCell ref="T2:V2"/>
    <mergeCell ref="W2:Y2"/>
    <mergeCell ref="Z2:AB2"/>
    <mergeCell ref="AC2:AE2"/>
    <mergeCell ref="AF2:AH2"/>
    <mergeCell ref="AI2:AK2"/>
    <mergeCell ref="AL2:AN2"/>
    <mergeCell ref="AO2:AQ2"/>
    <mergeCell ref="AL19:AM19"/>
    <mergeCell ref="AI19:AK19"/>
    <mergeCell ref="B36:C36"/>
    <mergeCell ref="H36:I36"/>
    <mergeCell ref="N36:O36"/>
    <mergeCell ref="R36:S36"/>
    <mergeCell ref="B19:D19"/>
    <mergeCell ref="E19:G19"/>
    <mergeCell ref="D36:E36"/>
    <mergeCell ref="F36:G36"/>
    <mergeCell ref="J36:K36"/>
    <mergeCell ref="L36:M36"/>
    <mergeCell ref="P36:Q36"/>
    <mergeCell ref="Z19:AB19"/>
    <mergeCell ref="AC19:AE19"/>
    <mergeCell ref="AF19:AH19"/>
    <mergeCell ref="H19:J19"/>
    <mergeCell ref="T36:U36"/>
    <mergeCell ref="V36:W36"/>
    <mergeCell ref="X36:Y36"/>
    <mergeCell ref="W19:Y19"/>
    <mergeCell ref="K19:M19"/>
    <mergeCell ref="N19:P19"/>
    <mergeCell ref="Q19:S19"/>
    <mergeCell ref="T19:V19"/>
  </mergeCells>
  <pageMargins left="0.7" right="0.7" top="0.75" bottom="0.75" header="0.3" footer="0.3"/>
  <pageSetup paperSize="9" orientation="portrait" r:id="rId1"/>
  <ignoredErrors>
    <ignoredError sqref="AO3:AP3 B3:C3 E3:F3 H3:I3 K3:L3 N3:O3 Q3:R3 T3:U3 W3:X3 Z3:AA3 AC3:AD3 AF3:AG3 AI3:AJ3 AL3:AM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O9" sqref="O9"/>
    </sheetView>
  </sheetViews>
  <sheetFormatPr defaultColWidth="9" defaultRowHeight="13.5"/>
  <cols>
    <col min="1" max="16384" width="9" style="1"/>
  </cols>
  <sheetData>
    <row r="1" spans="1:1" ht="24.95" customHeight="1">
      <c r="A1" s="134" t="s">
        <v>246</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49"/>
  <sheetViews>
    <sheetView workbookViewId="0">
      <selection activeCell="L35" sqref="L35"/>
    </sheetView>
  </sheetViews>
  <sheetFormatPr defaultColWidth="9" defaultRowHeight="13.5"/>
  <cols>
    <col min="1" max="1" width="22.5" style="1" customWidth="1"/>
    <col min="2" max="7" width="8.625" style="1" customWidth="1"/>
    <col min="8" max="8" width="3" style="1" customWidth="1"/>
    <col min="9" max="9" width="22.5" style="1" customWidth="1"/>
    <col min="10" max="15" width="8.625" style="1" customWidth="1"/>
    <col min="16" max="16" width="2.875" style="1" customWidth="1"/>
    <col min="17" max="17" width="19.5" style="1" bestFit="1" customWidth="1"/>
    <col min="18" max="16384" width="9" style="1"/>
  </cols>
  <sheetData>
    <row r="1" spans="1:29" ht="39" customHeight="1">
      <c r="A1" s="134" t="s">
        <v>325</v>
      </c>
      <c r="Q1" s="135" t="s">
        <v>243</v>
      </c>
    </row>
    <row r="2" spans="1:29">
      <c r="A2" s="105"/>
      <c r="B2" s="342" t="s">
        <v>235</v>
      </c>
      <c r="C2" s="342"/>
      <c r="D2" s="342"/>
      <c r="E2" s="342" t="s">
        <v>236</v>
      </c>
      <c r="F2" s="342"/>
      <c r="G2" s="342"/>
      <c r="H2" s="118"/>
      <c r="I2" s="105"/>
      <c r="J2" s="342" t="s">
        <v>235</v>
      </c>
      <c r="K2" s="342"/>
      <c r="L2" s="342"/>
      <c r="M2" s="342" t="s">
        <v>236</v>
      </c>
      <c r="N2" s="342"/>
      <c r="O2" s="342"/>
      <c r="Q2" s="105"/>
      <c r="R2" s="348" t="s">
        <v>238</v>
      </c>
      <c r="S2" s="348"/>
      <c r="T2" s="348"/>
      <c r="U2" s="348"/>
      <c r="V2" s="348"/>
      <c r="W2" s="348"/>
      <c r="X2" s="348" t="s">
        <v>128</v>
      </c>
      <c r="Y2" s="348"/>
      <c r="Z2" s="348"/>
      <c r="AA2" s="348"/>
      <c r="AB2" s="348"/>
      <c r="AC2" s="348"/>
    </row>
    <row r="3" spans="1:29" ht="30.4">
      <c r="A3" s="105"/>
      <c r="B3" s="107" t="s">
        <v>11</v>
      </c>
      <c r="C3" s="107" t="s">
        <v>12</v>
      </c>
      <c r="D3" s="107" t="s">
        <v>13</v>
      </c>
      <c r="E3" s="107" t="s">
        <v>11</v>
      </c>
      <c r="F3" s="107" t="s">
        <v>12</v>
      </c>
      <c r="G3" s="107" t="s">
        <v>13</v>
      </c>
      <c r="H3" s="118"/>
      <c r="I3" s="105"/>
      <c r="J3" s="107" t="s">
        <v>11</v>
      </c>
      <c r="K3" s="107" t="s">
        <v>12</v>
      </c>
      <c r="L3" s="107" t="s">
        <v>13</v>
      </c>
      <c r="M3" s="107" t="s">
        <v>11</v>
      </c>
      <c r="N3" s="107" t="s">
        <v>12</v>
      </c>
      <c r="O3" s="107" t="s">
        <v>13</v>
      </c>
      <c r="Q3" s="105"/>
      <c r="R3" s="123">
        <v>2001</v>
      </c>
      <c r="S3" s="123">
        <v>2006</v>
      </c>
      <c r="T3" s="123">
        <v>2013</v>
      </c>
      <c r="U3" s="123">
        <v>2018</v>
      </c>
      <c r="V3" s="123" t="s">
        <v>239</v>
      </c>
      <c r="W3" s="123" t="s">
        <v>240</v>
      </c>
      <c r="X3" s="123">
        <v>2001</v>
      </c>
      <c r="Y3" s="123">
        <v>2006</v>
      </c>
      <c r="Z3" s="123">
        <v>2013</v>
      </c>
      <c r="AA3" s="123">
        <v>2018</v>
      </c>
      <c r="AB3" s="123" t="s">
        <v>239</v>
      </c>
      <c r="AC3" s="123" t="s">
        <v>240</v>
      </c>
    </row>
    <row r="4" spans="1:29">
      <c r="A4" s="105" t="s">
        <v>114</v>
      </c>
      <c r="B4" s="105">
        <v>604110</v>
      </c>
      <c r="C4" s="105">
        <v>643980</v>
      </c>
      <c r="D4" s="105">
        <v>668721</v>
      </c>
      <c r="E4" s="105">
        <v>39180</v>
      </c>
      <c r="F4" s="105">
        <v>49185</v>
      </c>
      <c r="G4" s="105">
        <v>54819</v>
      </c>
      <c r="H4" s="118"/>
      <c r="I4" s="105" t="s">
        <v>114</v>
      </c>
      <c r="J4" s="119">
        <f>B4/$B$4</f>
        <v>1</v>
      </c>
      <c r="K4" s="119">
        <f>C4/$C$4</f>
        <v>1</v>
      </c>
      <c r="L4" s="119">
        <f>D4/$D$4</f>
        <v>1</v>
      </c>
      <c r="M4" s="119">
        <f>E4/$E$4</f>
        <v>1</v>
      </c>
      <c r="N4" s="119">
        <f>F4/$F$4</f>
        <v>1</v>
      </c>
      <c r="O4" s="119">
        <f>G4/$G$4</f>
        <v>1</v>
      </c>
      <c r="Q4" s="105" t="s">
        <v>244</v>
      </c>
      <c r="R4" s="105">
        <v>526281</v>
      </c>
      <c r="S4" s="105">
        <v>565329</v>
      </c>
      <c r="T4" s="105">
        <v>598605</v>
      </c>
      <c r="U4" s="105"/>
      <c r="V4" s="108">
        <v>7.4196104362498363E-2</v>
      </c>
      <c r="W4" s="108">
        <v>5.8861300234023022E-2</v>
      </c>
      <c r="X4" s="105">
        <v>31635</v>
      </c>
      <c r="Y4" s="105">
        <v>36669</v>
      </c>
      <c r="Z4" s="105">
        <v>41907</v>
      </c>
      <c r="AA4" s="105"/>
      <c r="AB4" s="108">
        <v>0.15912754860123282</v>
      </c>
      <c r="AC4" s="108">
        <v>0.14284545528920886</v>
      </c>
    </row>
    <row r="5" spans="1:29">
      <c r="A5" s="105" t="s">
        <v>15</v>
      </c>
      <c r="B5" s="105">
        <v>44640</v>
      </c>
      <c r="C5" s="105">
        <v>47295</v>
      </c>
      <c r="D5" s="105">
        <v>47982</v>
      </c>
      <c r="E5" s="105">
        <v>681</v>
      </c>
      <c r="F5" s="105">
        <v>954</v>
      </c>
      <c r="G5" s="105">
        <v>1020</v>
      </c>
      <c r="H5" s="118"/>
      <c r="I5" s="105" t="s">
        <v>15</v>
      </c>
      <c r="J5" s="119">
        <f t="shared" ref="J5:J33" si="0">B5/$B$4</f>
        <v>7.3893827283110697E-2</v>
      </c>
      <c r="K5" s="119">
        <f t="shared" ref="K5:K22" si="1">C5/$C$4</f>
        <v>7.3441721792602249E-2</v>
      </c>
      <c r="L5" s="119">
        <f t="shared" ref="L5:L22" si="2">D5/$D$4</f>
        <v>7.1751896530840215E-2</v>
      </c>
      <c r="M5" s="119">
        <f t="shared" ref="M5:M22" si="3">E5/$E$4</f>
        <v>1.7381316998468607E-2</v>
      </c>
      <c r="N5" s="119">
        <f t="shared" ref="N5:N22" si="4">F5/$F$4</f>
        <v>1.9396157365050321E-2</v>
      </c>
      <c r="O5" s="119">
        <f t="shared" ref="O5:O22" si="5">G5/$G$4</f>
        <v>1.8606687462376183E-2</v>
      </c>
      <c r="Q5" s="105" t="s">
        <v>241</v>
      </c>
      <c r="R5" s="105">
        <v>487320</v>
      </c>
      <c r="S5" s="105">
        <v>522579</v>
      </c>
      <c r="T5" s="105">
        <v>561333</v>
      </c>
      <c r="U5" s="105"/>
      <c r="V5" s="108">
        <v>7.2352868751539026E-2</v>
      </c>
      <c r="W5" s="108">
        <v>7.4159122352792595E-2</v>
      </c>
      <c r="X5" s="105">
        <v>29517</v>
      </c>
      <c r="Y5" s="105">
        <v>34188</v>
      </c>
      <c r="Z5" s="105">
        <v>39576</v>
      </c>
      <c r="AA5" s="105"/>
      <c r="AB5" s="108">
        <v>0.15824778940949283</v>
      </c>
      <c r="AC5" s="108">
        <v>0.1575991575991576</v>
      </c>
    </row>
    <row r="6" spans="1:29">
      <c r="A6" s="105" t="s">
        <v>16</v>
      </c>
      <c r="B6" s="105">
        <v>149193</v>
      </c>
      <c r="C6" s="105">
        <v>159828</v>
      </c>
      <c r="D6" s="105">
        <v>163920</v>
      </c>
      <c r="E6" s="105">
        <v>4203</v>
      </c>
      <c r="F6" s="105">
        <v>5748</v>
      </c>
      <c r="G6" s="105">
        <v>6600</v>
      </c>
      <c r="H6" s="118"/>
      <c r="I6" s="105" t="s">
        <v>16</v>
      </c>
      <c r="J6" s="119">
        <f t="shared" si="0"/>
        <v>0.24696330138550926</v>
      </c>
      <c r="K6" s="119">
        <f t="shared" si="1"/>
        <v>0.24818783192024596</v>
      </c>
      <c r="L6" s="119">
        <f t="shared" si="2"/>
        <v>0.24512464839596781</v>
      </c>
      <c r="M6" s="119">
        <f t="shared" si="3"/>
        <v>0.10727411944869832</v>
      </c>
      <c r="N6" s="119">
        <f t="shared" si="4"/>
        <v>0.1168648978347057</v>
      </c>
      <c r="O6" s="119">
        <f t="shared" si="5"/>
        <v>0.1203962129918459</v>
      </c>
      <c r="Q6" s="105" t="s">
        <v>242</v>
      </c>
      <c r="R6" s="105">
        <v>39180</v>
      </c>
      <c r="S6" s="105">
        <v>49185</v>
      </c>
      <c r="T6" s="105">
        <v>54819</v>
      </c>
      <c r="U6" s="105"/>
      <c r="V6" s="108">
        <v>0.25535987748851458</v>
      </c>
      <c r="W6" s="108">
        <v>0.11454711802378774</v>
      </c>
      <c r="X6" s="105">
        <v>11058</v>
      </c>
      <c r="Y6" s="105">
        <v>13683</v>
      </c>
      <c r="Z6" s="105">
        <v>15375</v>
      </c>
      <c r="AA6" s="105"/>
      <c r="AB6" s="108">
        <v>0.23738469886055344</v>
      </c>
      <c r="AC6" s="108">
        <v>0.12365709274281955</v>
      </c>
    </row>
    <row r="7" spans="1:29">
      <c r="A7" s="105" t="s">
        <v>17</v>
      </c>
      <c r="B7" s="105">
        <v>81369</v>
      </c>
      <c r="C7" s="105">
        <v>85425</v>
      </c>
      <c r="D7" s="105">
        <v>91632</v>
      </c>
      <c r="E7" s="105">
        <v>2181</v>
      </c>
      <c r="F7" s="105">
        <v>2754</v>
      </c>
      <c r="G7" s="105">
        <v>3201</v>
      </c>
      <c r="H7" s="118"/>
      <c r="I7" s="105" t="s">
        <v>17</v>
      </c>
      <c r="J7" s="119">
        <f t="shared" si="0"/>
        <v>0.13469235735213786</v>
      </c>
      <c r="K7" s="119">
        <f t="shared" si="1"/>
        <v>0.13265163514394857</v>
      </c>
      <c r="L7" s="119">
        <f t="shared" si="2"/>
        <v>0.13702575513554979</v>
      </c>
      <c r="M7" s="119">
        <f t="shared" si="3"/>
        <v>5.5666156202143949E-2</v>
      </c>
      <c r="N7" s="119">
        <f t="shared" si="4"/>
        <v>5.5992680695333946E-2</v>
      </c>
      <c r="O7" s="119">
        <f t="shared" si="5"/>
        <v>5.8392163301045255E-2</v>
      </c>
    </row>
    <row r="8" spans="1:29">
      <c r="A8" s="105" t="s">
        <v>18</v>
      </c>
      <c r="B8" s="105">
        <v>69294</v>
      </c>
      <c r="C8" s="105">
        <v>73545</v>
      </c>
      <c r="D8" s="105">
        <v>73962</v>
      </c>
      <c r="E8" s="105">
        <v>1809</v>
      </c>
      <c r="F8" s="105">
        <v>2412</v>
      </c>
      <c r="G8" s="105">
        <v>2631</v>
      </c>
      <c r="H8" s="118"/>
      <c r="I8" s="105" t="s">
        <v>18</v>
      </c>
      <c r="J8" s="119">
        <f t="shared" si="0"/>
        <v>0.11470427571137706</v>
      </c>
      <c r="K8" s="119">
        <f t="shared" si="1"/>
        <v>0.11420385726264791</v>
      </c>
      <c r="L8" s="119">
        <f t="shared" si="2"/>
        <v>0.11060217938422751</v>
      </c>
      <c r="M8" s="119">
        <f t="shared" si="3"/>
        <v>4.6171516079632463E-2</v>
      </c>
      <c r="N8" s="119">
        <f t="shared" si="4"/>
        <v>4.9039341262580055E-2</v>
      </c>
      <c r="O8" s="119">
        <f t="shared" si="5"/>
        <v>4.799430854265857E-2</v>
      </c>
    </row>
    <row r="9" spans="1:29">
      <c r="A9" s="105" t="s">
        <v>19</v>
      </c>
      <c r="B9" s="105">
        <v>20148</v>
      </c>
      <c r="C9" s="105">
        <v>20391</v>
      </c>
      <c r="D9" s="105">
        <v>20013</v>
      </c>
      <c r="E9" s="105">
        <v>564</v>
      </c>
      <c r="F9" s="105">
        <v>519</v>
      </c>
      <c r="G9" s="105">
        <v>582</v>
      </c>
      <c r="H9" s="118"/>
      <c r="I9" s="105" t="s">
        <v>19</v>
      </c>
      <c r="J9" s="119">
        <f t="shared" si="0"/>
        <v>3.3351541937726575E-2</v>
      </c>
      <c r="K9" s="119">
        <f t="shared" si="1"/>
        <v>3.1664026833131464E-2</v>
      </c>
      <c r="L9" s="119">
        <f t="shared" si="2"/>
        <v>2.992727908948575E-2</v>
      </c>
      <c r="M9" s="119">
        <f t="shared" si="3"/>
        <v>1.439509954058193E-2</v>
      </c>
      <c r="N9" s="119">
        <f t="shared" si="4"/>
        <v>1.0551997560231778E-2</v>
      </c>
      <c r="O9" s="119">
        <f t="shared" si="5"/>
        <v>1.0616756963826411E-2</v>
      </c>
    </row>
    <row r="10" spans="1:29">
      <c r="A10" s="105" t="s">
        <v>20</v>
      </c>
      <c r="B10" s="105">
        <v>34926</v>
      </c>
      <c r="C10" s="105">
        <v>36141</v>
      </c>
      <c r="D10" s="105">
        <v>36825</v>
      </c>
      <c r="E10" s="105">
        <v>1227</v>
      </c>
      <c r="F10" s="105">
        <v>1704</v>
      </c>
      <c r="G10" s="105">
        <v>1698</v>
      </c>
      <c r="H10" s="118"/>
      <c r="I10" s="105" t="s">
        <v>20</v>
      </c>
      <c r="J10" s="119">
        <f t="shared" si="0"/>
        <v>5.7813974276207977E-2</v>
      </c>
      <c r="K10" s="119">
        <f t="shared" si="1"/>
        <v>5.6121308115158856E-2</v>
      </c>
      <c r="L10" s="119">
        <f t="shared" si="2"/>
        <v>5.5067808547959465E-2</v>
      </c>
      <c r="M10" s="119">
        <f t="shared" si="3"/>
        <v>3.131699846860643E-2</v>
      </c>
      <c r="N10" s="119">
        <f t="shared" si="4"/>
        <v>3.4644708752668493E-2</v>
      </c>
      <c r="O10" s="119">
        <f t="shared" si="5"/>
        <v>3.0974662069720351E-2</v>
      </c>
    </row>
    <row r="11" spans="1:29">
      <c r="A11" s="105" t="s">
        <v>21</v>
      </c>
      <c r="B11" s="105">
        <v>17583</v>
      </c>
      <c r="C11" s="105">
        <v>18204</v>
      </c>
      <c r="D11" s="105">
        <v>20400</v>
      </c>
      <c r="E11" s="105">
        <v>555</v>
      </c>
      <c r="F11" s="105">
        <v>741</v>
      </c>
      <c r="G11" s="105">
        <v>891</v>
      </c>
      <c r="H11" s="118"/>
      <c r="I11" s="105" t="s">
        <v>21</v>
      </c>
      <c r="J11" s="119">
        <f t="shared" si="0"/>
        <v>2.910562645875751E-2</v>
      </c>
      <c r="K11" s="119">
        <f t="shared" si="1"/>
        <v>2.826795863225566E-2</v>
      </c>
      <c r="L11" s="119">
        <f t="shared" si="2"/>
        <v>3.0505995774022351E-2</v>
      </c>
      <c r="M11" s="119">
        <f t="shared" si="3"/>
        <v>1.4165390505359877E-2</v>
      </c>
      <c r="N11" s="119">
        <f t="shared" si="4"/>
        <v>1.5065568770966759E-2</v>
      </c>
      <c r="O11" s="119">
        <f t="shared" si="5"/>
        <v>1.6253488753899197E-2</v>
      </c>
    </row>
    <row r="12" spans="1:29">
      <c r="A12" s="105" t="s">
        <v>22</v>
      </c>
      <c r="B12" s="105">
        <v>44571</v>
      </c>
      <c r="C12" s="105">
        <v>46623</v>
      </c>
      <c r="D12" s="105">
        <v>47424</v>
      </c>
      <c r="E12" s="105">
        <v>2085</v>
      </c>
      <c r="F12" s="105">
        <v>2619</v>
      </c>
      <c r="G12" s="105">
        <v>2784</v>
      </c>
      <c r="H12" s="118"/>
      <c r="I12" s="105" t="s">
        <v>22</v>
      </c>
      <c r="J12" s="119">
        <f t="shared" si="0"/>
        <v>7.3779609673734911E-2</v>
      </c>
      <c r="K12" s="119">
        <f t="shared" si="1"/>
        <v>7.2398211124569081E-2</v>
      </c>
      <c r="L12" s="119">
        <f t="shared" si="2"/>
        <v>7.0917467822903715E-2</v>
      </c>
      <c r="M12" s="119">
        <f t="shared" si="3"/>
        <v>5.3215926493108731E-2</v>
      </c>
      <c r="N12" s="119">
        <f t="shared" si="4"/>
        <v>5.324794144556267E-2</v>
      </c>
      <c r="O12" s="119">
        <f t="shared" si="5"/>
        <v>5.0785311662014998E-2</v>
      </c>
    </row>
    <row r="13" spans="1:29">
      <c r="A13" s="105" t="s">
        <v>23</v>
      </c>
      <c r="B13" s="105">
        <v>58803</v>
      </c>
      <c r="C13" s="105">
        <v>63300</v>
      </c>
      <c r="D13" s="105">
        <v>65310</v>
      </c>
      <c r="E13" s="105">
        <v>3798</v>
      </c>
      <c r="F13" s="105">
        <v>4944</v>
      </c>
      <c r="G13" s="105">
        <v>5565</v>
      </c>
      <c r="H13" s="118"/>
      <c r="I13" s="105" t="s">
        <v>23</v>
      </c>
      <c r="J13" s="119">
        <f t="shared" si="0"/>
        <v>9.7338233103242786E-2</v>
      </c>
      <c r="K13" s="119">
        <f t="shared" si="1"/>
        <v>9.8294978104910086E-2</v>
      </c>
      <c r="L13" s="119">
        <f t="shared" si="2"/>
        <v>9.7664048235362733E-2</v>
      </c>
      <c r="M13" s="119">
        <f t="shared" si="3"/>
        <v>9.6937212863705977E-2</v>
      </c>
      <c r="N13" s="119">
        <f t="shared" si="4"/>
        <v>0.10051845074717902</v>
      </c>
      <c r="O13" s="119">
        <f t="shared" si="5"/>
        <v>0.10151589777267006</v>
      </c>
    </row>
    <row r="14" spans="1:29">
      <c r="A14" s="105" t="s">
        <v>24</v>
      </c>
      <c r="B14" s="105">
        <v>3693</v>
      </c>
      <c r="C14" s="105">
        <v>4044</v>
      </c>
      <c r="D14" s="105">
        <v>4296</v>
      </c>
      <c r="E14" s="105">
        <v>483</v>
      </c>
      <c r="F14" s="105">
        <v>615</v>
      </c>
      <c r="G14" s="105">
        <v>762</v>
      </c>
      <c r="H14" s="118"/>
      <c r="I14" s="105" t="s">
        <v>24</v>
      </c>
      <c r="J14" s="119">
        <f t="shared" si="0"/>
        <v>6.1131250931121817E-3</v>
      </c>
      <c r="K14" s="119">
        <f t="shared" si="1"/>
        <v>6.2796981272710333E-3</v>
      </c>
      <c r="L14" s="119">
        <f t="shared" si="2"/>
        <v>6.4242038159411773E-3</v>
      </c>
      <c r="M14" s="119">
        <f t="shared" si="3"/>
        <v>1.232771822358346E-2</v>
      </c>
      <c r="N14" s="119">
        <f t="shared" si="4"/>
        <v>1.2503812137846905E-2</v>
      </c>
      <c r="O14" s="119">
        <f t="shared" si="5"/>
        <v>1.3900290045422207E-2</v>
      </c>
    </row>
    <row r="15" spans="1:29">
      <c r="A15" s="105" t="s">
        <v>25</v>
      </c>
      <c r="B15" s="105">
        <v>4092</v>
      </c>
      <c r="C15" s="105">
        <v>4452</v>
      </c>
      <c r="D15" s="105">
        <v>4956</v>
      </c>
      <c r="E15" s="105">
        <v>573</v>
      </c>
      <c r="F15" s="105">
        <v>699</v>
      </c>
      <c r="G15" s="105">
        <v>780</v>
      </c>
      <c r="H15" s="118"/>
      <c r="I15" s="105" t="s">
        <v>25</v>
      </c>
      <c r="J15" s="119">
        <f t="shared" si="0"/>
        <v>6.7736008342851465E-3</v>
      </c>
      <c r="K15" s="119">
        <f t="shared" si="1"/>
        <v>6.9132581757197428E-3</v>
      </c>
      <c r="L15" s="119">
        <f t="shared" si="2"/>
        <v>7.4111625027477824E-3</v>
      </c>
      <c r="M15" s="119">
        <f t="shared" si="3"/>
        <v>1.4624808575803982E-2</v>
      </c>
      <c r="N15" s="119">
        <f t="shared" si="4"/>
        <v>1.4211649893260141E-2</v>
      </c>
      <c r="O15" s="119">
        <f t="shared" si="5"/>
        <v>1.4228643353581788E-2</v>
      </c>
    </row>
    <row r="16" spans="1:29">
      <c r="A16" s="105" t="s">
        <v>26</v>
      </c>
      <c r="B16" s="105">
        <v>4887</v>
      </c>
      <c r="C16" s="105">
        <v>5358</v>
      </c>
      <c r="D16" s="105">
        <v>5577</v>
      </c>
      <c r="E16" s="105">
        <v>1167</v>
      </c>
      <c r="F16" s="105">
        <v>1299</v>
      </c>
      <c r="G16" s="105">
        <v>1371</v>
      </c>
      <c r="H16" s="118"/>
      <c r="I16" s="105" t="s">
        <v>26</v>
      </c>
      <c r="J16" s="119">
        <f t="shared" si="0"/>
        <v>8.0895863336147393E-3</v>
      </c>
      <c r="K16" s="119">
        <f t="shared" si="1"/>
        <v>8.3201341656573193E-3</v>
      </c>
      <c r="L16" s="119">
        <f t="shared" si="2"/>
        <v>8.3398009035158156E-3</v>
      </c>
      <c r="M16" s="119">
        <f t="shared" si="3"/>
        <v>2.9785604900459419E-2</v>
      </c>
      <c r="N16" s="119">
        <f t="shared" si="4"/>
        <v>2.6410491003354682E-2</v>
      </c>
      <c r="O16" s="119">
        <f t="shared" si="5"/>
        <v>2.5009576971487989E-2</v>
      </c>
    </row>
    <row r="17" spans="1:15">
      <c r="A17" s="105" t="s">
        <v>27</v>
      </c>
      <c r="B17" s="105">
        <v>3228</v>
      </c>
      <c r="C17" s="105">
        <v>3510</v>
      </c>
      <c r="D17" s="105">
        <v>3705</v>
      </c>
      <c r="E17" s="105">
        <v>900</v>
      </c>
      <c r="F17" s="105">
        <v>1101</v>
      </c>
      <c r="G17" s="105">
        <v>1125</v>
      </c>
      <c r="H17" s="118"/>
      <c r="I17" s="105" t="s">
        <v>27</v>
      </c>
      <c r="J17" s="119">
        <f t="shared" si="0"/>
        <v>5.3433977255797783E-3</v>
      </c>
      <c r="K17" s="119">
        <f t="shared" si="1"/>
        <v>5.4504798285661049E-3</v>
      </c>
      <c r="L17" s="119">
        <f t="shared" si="2"/>
        <v>5.5404271736643534E-3</v>
      </c>
      <c r="M17" s="119">
        <f t="shared" si="3"/>
        <v>2.2970903522205207E-2</v>
      </c>
      <c r="N17" s="119">
        <f t="shared" si="4"/>
        <v>2.2384873437023483E-2</v>
      </c>
      <c r="O17" s="119">
        <f t="shared" si="5"/>
        <v>2.0522081759973731E-2</v>
      </c>
    </row>
    <row r="18" spans="1:15">
      <c r="A18" s="105" t="s">
        <v>28</v>
      </c>
      <c r="B18" s="105">
        <v>40494</v>
      </c>
      <c r="C18" s="105">
        <v>46131</v>
      </c>
      <c r="D18" s="105">
        <v>50556</v>
      </c>
      <c r="E18" s="105">
        <v>11058</v>
      </c>
      <c r="F18" s="105">
        <v>13683</v>
      </c>
      <c r="G18" s="105">
        <v>15372</v>
      </c>
      <c r="H18" s="118"/>
      <c r="I18" s="105" t="s">
        <v>28</v>
      </c>
      <c r="J18" s="119">
        <f t="shared" si="0"/>
        <v>6.703083875453146E-2</v>
      </c>
      <c r="K18" s="119">
        <f t="shared" si="1"/>
        <v>7.1634212242616235E-2</v>
      </c>
      <c r="L18" s="119">
        <f t="shared" si="2"/>
        <v>7.560103540938598E-2</v>
      </c>
      <c r="M18" s="119">
        <f t="shared" si="3"/>
        <v>0.28223583460949464</v>
      </c>
      <c r="N18" s="119">
        <f t="shared" si="4"/>
        <v>0.27819457151570604</v>
      </c>
      <c r="O18" s="119">
        <f t="shared" si="5"/>
        <v>0.28041372516828106</v>
      </c>
    </row>
    <row r="19" spans="1:15">
      <c r="A19" s="105" t="s">
        <v>29</v>
      </c>
      <c r="B19" s="105">
        <v>13998</v>
      </c>
      <c r="C19" s="105">
        <v>16122</v>
      </c>
      <c r="D19" s="105">
        <v>17841</v>
      </c>
      <c r="E19" s="105">
        <v>3801</v>
      </c>
      <c r="F19" s="105">
        <v>4680</v>
      </c>
      <c r="G19" s="105">
        <v>5328</v>
      </c>
      <c r="H19" s="118"/>
      <c r="I19" s="105" t="s">
        <v>29</v>
      </c>
      <c r="J19" s="119">
        <f t="shared" si="0"/>
        <v>2.31712767542335E-2</v>
      </c>
      <c r="K19" s="119">
        <f t="shared" si="1"/>
        <v>2.5034938973260038E-2</v>
      </c>
      <c r="L19" s="119">
        <f t="shared" si="2"/>
        <v>2.6679287774722192E-2</v>
      </c>
      <c r="M19" s="119">
        <f t="shared" si="3"/>
        <v>9.7013782542113319E-2</v>
      </c>
      <c r="N19" s="119">
        <f t="shared" si="4"/>
        <v>9.5150960658737418E-2</v>
      </c>
      <c r="O19" s="119">
        <f t="shared" si="5"/>
        <v>9.7192579215235594E-2</v>
      </c>
    </row>
    <row r="20" spans="1:15">
      <c r="A20" s="105" t="s">
        <v>30</v>
      </c>
      <c r="B20" s="105">
        <v>12762</v>
      </c>
      <c r="C20" s="105">
        <v>13236</v>
      </c>
      <c r="D20" s="105">
        <v>13974</v>
      </c>
      <c r="E20" s="105">
        <v>4011</v>
      </c>
      <c r="F20" s="105">
        <v>4632</v>
      </c>
      <c r="G20" s="105">
        <v>5028</v>
      </c>
      <c r="H20" s="118"/>
      <c r="I20" s="105" t="s">
        <v>30</v>
      </c>
      <c r="J20" s="119">
        <f t="shared" si="0"/>
        <v>2.1125291751502209E-2</v>
      </c>
      <c r="K20" s="119">
        <f t="shared" si="1"/>
        <v>2.0553433336439018E-2</v>
      </c>
      <c r="L20" s="119">
        <f t="shared" si="2"/>
        <v>2.0896607105205311E-2</v>
      </c>
      <c r="M20" s="119">
        <f t="shared" si="3"/>
        <v>0.10237366003062787</v>
      </c>
      <c r="N20" s="119">
        <f t="shared" si="4"/>
        <v>9.4175053369929859E-2</v>
      </c>
      <c r="O20" s="119">
        <f t="shared" si="5"/>
        <v>9.1720024079242596E-2</v>
      </c>
    </row>
    <row r="21" spans="1:15">
      <c r="A21" s="105" t="s">
        <v>31</v>
      </c>
      <c r="B21" s="105">
        <v>603690</v>
      </c>
      <c r="C21" s="105">
        <v>643593</v>
      </c>
      <c r="D21" s="105">
        <v>668373</v>
      </c>
      <c r="E21" s="105">
        <v>39099</v>
      </c>
      <c r="F21" s="105">
        <v>49107</v>
      </c>
      <c r="G21" s="105">
        <v>54741</v>
      </c>
      <c r="H21" s="118"/>
      <c r="I21" s="105" t="s">
        <v>31</v>
      </c>
      <c r="J21" s="119">
        <f t="shared" si="0"/>
        <v>0.99930476237771271</v>
      </c>
      <c r="K21" s="119">
        <f t="shared" si="1"/>
        <v>0.99939904965992732</v>
      </c>
      <c r="L21" s="119">
        <f t="shared" si="2"/>
        <v>0.99947960360150201</v>
      </c>
      <c r="M21" s="119">
        <f t="shared" si="3"/>
        <v>0.99793261868300154</v>
      </c>
      <c r="N21" s="119">
        <f t="shared" si="4"/>
        <v>0.99841415065568773</v>
      </c>
      <c r="O21" s="119">
        <f t="shared" si="5"/>
        <v>0.99857713566464179</v>
      </c>
    </row>
    <row r="22" spans="1:15">
      <c r="A22" s="105" t="s">
        <v>32</v>
      </c>
      <c r="B22" s="105">
        <v>420</v>
      </c>
      <c r="C22" s="105">
        <v>384</v>
      </c>
      <c r="D22" s="105">
        <v>348</v>
      </c>
      <c r="E22" s="105">
        <v>81</v>
      </c>
      <c r="F22" s="105">
        <v>78</v>
      </c>
      <c r="G22" s="105">
        <v>78</v>
      </c>
      <c r="H22" s="118"/>
      <c r="I22" s="105" t="s">
        <v>32</v>
      </c>
      <c r="J22" s="119">
        <f t="shared" si="0"/>
        <v>6.9523762228733182E-4</v>
      </c>
      <c r="K22" s="119">
        <f t="shared" si="1"/>
        <v>5.9629181030466786E-4</v>
      </c>
      <c r="L22" s="119">
        <f t="shared" si="2"/>
        <v>5.2039639849802831E-4</v>
      </c>
      <c r="M22" s="119">
        <f t="shared" si="3"/>
        <v>2.0673813169984688E-3</v>
      </c>
      <c r="N22" s="119">
        <f t="shared" si="4"/>
        <v>1.5858493443122903E-3</v>
      </c>
      <c r="O22" s="119">
        <f t="shared" si="5"/>
        <v>1.4228643353581788E-3</v>
      </c>
    </row>
    <row r="23" spans="1:15">
      <c r="A23" s="120" t="s">
        <v>237</v>
      </c>
      <c r="B23" s="121"/>
      <c r="C23" s="121"/>
      <c r="D23" s="121"/>
      <c r="E23" s="121"/>
      <c r="F23" s="121"/>
      <c r="G23" s="122"/>
      <c r="H23" s="118"/>
      <c r="I23" s="344" t="s">
        <v>237</v>
      </c>
      <c r="J23" s="345"/>
      <c r="K23" s="345"/>
      <c r="L23" s="345"/>
      <c r="M23" s="345"/>
      <c r="N23" s="345"/>
      <c r="O23" s="346"/>
    </row>
    <row r="24" spans="1:15">
      <c r="A24" s="105" t="s">
        <v>97</v>
      </c>
      <c r="B24" s="105">
        <v>579</v>
      </c>
      <c r="C24" s="105">
        <v>675</v>
      </c>
      <c r="D24" s="105">
        <v>687</v>
      </c>
      <c r="E24" s="105">
        <v>291</v>
      </c>
      <c r="F24" s="105">
        <v>363</v>
      </c>
      <c r="G24" s="105">
        <v>378</v>
      </c>
      <c r="H24" s="118"/>
      <c r="I24" s="105" t="s">
        <v>97</v>
      </c>
      <c r="J24" s="119">
        <f t="shared" si="0"/>
        <v>9.5843472215325026E-4</v>
      </c>
      <c r="K24" s="119">
        <f>C24/$C$4</f>
        <v>1.0481691978011739E-3</v>
      </c>
      <c r="L24" s="119">
        <f>D24/$D$4</f>
        <v>1.0273342694486938E-3</v>
      </c>
      <c r="M24" s="119">
        <f>E24/$E$4</f>
        <v>7.4272588055130165E-3</v>
      </c>
      <c r="N24" s="119">
        <f>F24/$F$4</f>
        <v>7.3802988716071974E-3</v>
      </c>
      <c r="O24" s="119">
        <f>G24/$G$4</f>
        <v>6.8954194713511741E-3</v>
      </c>
    </row>
    <row r="25" spans="1:15">
      <c r="A25" s="105" t="s">
        <v>46</v>
      </c>
      <c r="B25" s="105">
        <v>750</v>
      </c>
      <c r="C25" s="105">
        <v>819</v>
      </c>
      <c r="D25" s="105">
        <v>1041</v>
      </c>
      <c r="E25" s="105">
        <v>180</v>
      </c>
      <c r="F25" s="105">
        <v>228</v>
      </c>
      <c r="G25" s="105">
        <v>318</v>
      </c>
      <c r="H25" s="118"/>
      <c r="I25" s="105" t="s">
        <v>46</v>
      </c>
      <c r="J25" s="119">
        <f t="shared" si="0"/>
        <v>1.241495754084521E-3</v>
      </c>
      <c r="K25" s="119">
        <f t="shared" ref="K25:K33" si="6">C25/$C$4</f>
        <v>1.2717786266654243E-3</v>
      </c>
      <c r="L25" s="119">
        <f t="shared" ref="L25:L33" si="7">D25/$D$4</f>
        <v>1.556703019644964E-3</v>
      </c>
      <c r="M25" s="119">
        <f t="shared" ref="M25:M33" si="8">E25/$E$4</f>
        <v>4.5941807044410417E-3</v>
      </c>
      <c r="N25" s="119">
        <f t="shared" ref="N25:N33" si="9">F25/$F$4</f>
        <v>4.6355596218359257E-3</v>
      </c>
      <c r="O25" s="119">
        <f t="shared" ref="O25:O33" si="10">G25/$G$4</f>
        <v>5.8009084441525745E-3</v>
      </c>
    </row>
    <row r="26" spans="1:15">
      <c r="A26" s="105" t="s">
        <v>47</v>
      </c>
      <c r="B26" s="105">
        <v>3129</v>
      </c>
      <c r="C26" s="105">
        <v>3717</v>
      </c>
      <c r="D26" s="105">
        <v>4482</v>
      </c>
      <c r="E26" s="105">
        <v>1161</v>
      </c>
      <c r="F26" s="105">
        <v>1467</v>
      </c>
      <c r="G26" s="105">
        <v>1746</v>
      </c>
      <c r="H26" s="118"/>
      <c r="I26" s="105" t="s">
        <v>47</v>
      </c>
      <c r="J26" s="119">
        <f t="shared" si="0"/>
        <v>5.1795202860406217E-3</v>
      </c>
      <c r="K26" s="119">
        <f t="shared" si="6"/>
        <v>5.771918382558465E-3</v>
      </c>
      <c r="L26" s="119">
        <f t="shared" si="7"/>
        <v>6.7023467185866751E-3</v>
      </c>
      <c r="M26" s="119">
        <f t="shared" si="8"/>
        <v>2.9632465543644716E-2</v>
      </c>
      <c r="N26" s="119">
        <f t="shared" si="9"/>
        <v>2.9826166514181154E-2</v>
      </c>
      <c r="O26" s="119">
        <f t="shared" si="10"/>
        <v>3.1850270891479231E-2</v>
      </c>
    </row>
    <row r="27" spans="1:15">
      <c r="A27" s="105" t="s">
        <v>48</v>
      </c>
      <c r="B27" s="105">
        <v>28416</v>
      </c>
      <c r="C27" s="105">
        <v>31806</v>
      </c>
      <c r="D27" s="105">
        <v>32880</v>
      </c>
      <c r="E27" s="105">
        <v>7185</v>
      </c>
      <c r="F27" s="105">
        <v>8757</v>
      </c>
      <c r="G27" s="105">
        <v>9408</v>
      </c>
      <c r="H27" s="118"/>
      <c r="I27" s="105" t="s">
        <v>48</v>
      </c>
      <c r="J27" s="119">
        <f t="shared" si="0"/>
        <v>4.7037791130754333E-2</v>
      </c>
      <c r="K27" s="119">
        <f t="shared" si="6"/>
        <v>4.9389732600391319E-2</v>
      </c>
      <c r="L27" s="119">
        <f t="shared" si="7"/>
        <v>4.9168487306365437E-2</v>
      </c>
      <c r="M27" s="119">
        <f t="shared" si="8"/>
        <v>0.1833843797856049</v>
      </c>
      <c r="N27" s="119">
        <f t="shared" si="9"/>
        <v>0.17804208600182983</v>
      </c>
      <c r="O27" s="119">
        <f t="shared" si="10"/>
        <v>0.17161932906474034</v>
      </c>
    </row>
    <row r="28" spans="1:15">
      <c r="A28" s="105" t="s">
        <v>49</v>
      </c>
      <c r="B28" s="105">
        <v>2133</v>
      </c>
      <c r="C28" s="105">
        <v>2655</v>
      </c>
      <c r="D28" s="105">
        <v>3858</v>
      </c>
      <c r="E28" s="105">
        <v>567</v>
      </c>
      <c r="F28" s="105">
        <v>741</v>
      </c>
      <c r="G28" s="105">
        <v>1092</v>
      </c>
      <c r="H28" s="118"/>
      <c r="I28" s="105" t="s">
        <v>49</v>
      </c>
      <c r="J28" s="119">
        <f t="shared" si="0"/>
        <v>3.5308139246163777E-3</v>
      </c>
      <c r="K28" s="119">
        <f t="shared" si="6"/>
        <v>4.1227988446846178E-3</v>
      </c>
      <c r="L28" s="119">
        <f t="shared" si="7"/>
        <v>5.7692221419695213E-3</v>
      </c>
      <c r="M28" s="119">
        <f t="shared" si="8"/>
        <v>1.4471669218989281E-2</v>
      </c>
      <c r="N28" s="119">
        <f t="shared" si="9"/>
        <v>1.5065568770966759E-2</v>
      </c>
      <c r="O28" s="119">
        <f t="shared" si="10"/>
        <v>1.9920100695014504E-2</v>
      </c>
    </row>
    <row r="29" spans="1:15">
      <c r="A29" s="105" t="s">
        <v>50</v>
      </c>
      <c r="B29" s="105">
        <v>1572</v>
      </c>
      <c r="C29" s="105">
        <v>2091</v>
      </c>
      <c r="D29" s="105">
        <v>2679</v>
      </c>
      <c r="E29" s="105">
        <v>414</v>
      </c>
      <c r="F29" s="105">
        <v>540</v>
      </c>
      <c r="G29" s="105">
        <v>732</v>
      </c>
      <c r="H29" s="118"/>
      <c r="I29" s="105" t="s">
        <v>50</v>
      </c>
      <c r="J29" s="119">
        <f t="shared" si="0"/>
        <v>2.6021751005611562E-3</v>
      </c>
      <c r="K29" s="119">
        <f t="shared" si="6"/>
        <v>3.2469952482996368E-3</v>
      </c>
      <c r="L29" s="119">
        <f t="shared" si="7"/>
        <v>4.006155033264994E-3</v>
      </c>
      <c r="M29" s="119">
        <f t="shared" si="8"/>
        <v>1.0566615620214395E-2</v>
      </c>
      <c r="N29" s="119">
        <f t="shared" si="9"/>
        <v>1.0978956999085087E-2</v>
      </c>
      <c r="O29" s="119">
        <f t="shared" si="10"/>
        <v>1.3353034531822908E-2</v>
      </c>
    </row>
    <row r="30" spans="1:15">
      <c r="A30" s="105" t="s">
        <v>51</v>
      </c>
      <c r="B30" s="105">
        <v>3087</v>
      </c>
      <c r="C30" s="105">
        <v>3495</v>
      </c>
      <c r="D30" s="105">
        <v>3888</v>
      </c>
      <c r="E30" s="105">
        <v>1017</v>
      </c>
      <c r="F30" s="105">
        <v>1332</v>
      </c>
      <c r="G30" s="105">
        <v>1404</v>
      </c>
      <c r="H30" s="118"/>
      <c r="I30" s="105" t="s">
        <v>51</v>
      </c>
      <c r="J30" s="119">
        <f t="shared" si="0"/>
        <v>5.1099965238118883E-3</v>
      </c>
      <c r="K30" s="119">
        <f t="shared" si="6"/>
        <v>5.4271871797260786E-3</v>
      </c>
      <c r="L30" s="119">
        <f t="shared" si="7"/>
        <v>5.8140839004607306E-3</v>
      </c>
      <c r="M30" s="119">
        <f t="shared" si="8"/>
        <v>2.5957120980091883E-2</v>
      </c>
      <c r="N30" s="119">
        <f t="shared" si="9"/>
        <v>2.7081427264409881E-2</v>
      </c>
      <c r="O30" s="119">
        <f t="shared" si="10"/>
        <v>2.5611558036447216E-2</v>
      </c>
    </row>
    <row r="31" spans="1:15">
      <c r="A31" s="105" t="s">
        <v>52</v>
      </c>
      <c r="B31" s="105">
        <v>246</v>
      </c>
      <c r="C31" s="105">
        <v>246</v>
      </c>
      <c r="D31" s="105">
        <v>339</v>
      </c>
      <c r="E31" s="105">
        <v>69</v>
      </c>
      <c r="F31" s="105">
        <v>60</v>
      </c>
      <c r="G31" s="105">
        <v>93</v>
      </c>
      <c r="H31" s="118"/>
      <c r="I31" s="105" t="s">
        <v>52</v>
      </c>
      <c r="J31" s="119">
        <f t="shared" si="0"/>
        <v>4.0721060733972292E-4</v>
      </c>
      <c r="K31" s="119">
        <f t="shared" si="6"/>
        <v>3.8199944097642784E-4</v>
      </c>
      <c r="L31" s="119">
        <f t="shared" si="7"/>
        <v>5.0693787095066549E-4</v>
      </c>
      <c r="M31" s="119">
        <f t="shared" si="8"/>
        <v>1.7611026033690659E-3</v>
      </c>
      <c r="N31" s="119">
        <f t="shared" si="9"/>
        <v>1.2198841110094541E-3</v>
      </c>
      <c r="O31" s="119">
        <f t="shared" si="10"/>
        <v>1.6964920921578284E-3</v>
      </c>
    </row>
    <row r="32" spans="1:15">
      <c r="A32" s="105" t="s">
        <v>53</v>
      </c>
      <c r="B32" s="105">
        <v>468</v>
      </c>
      <c r="C32" s="105">
        <v>480</v>
      </c>
      <c r="D32" s="105">
        <v>576</v>
      </c>
      <c r="E32" s="105">
        <v>144</v>
      </c>
      <c r="F32" s="105">
        <v>150</v>
      </c>
      <c r="G32" s="105">
        <v>165</v>
      </c>
      <c r="H32" s="118"/>
      <c r="I32" s="105" t="s">
        <v>53</v>
      </c>
      <c r="J32" s="119">
        <f t="shared" si="0"/>
        <v>7.7469335054874109E-4</v>
      </c>
      <c r="K32" s="119">
        <f t="shared" si="6"/>
        <v>7.4536476288083477E-4</v>
      </c>
      <c r="L32" s="119">
        <f t="shared" si="7"/>
        <v>8.6134576303121928E-4</v>
      </c>
      <c r="M32" s="119">
        <f t="shared" si="8"/>
        <v>3.675344563552833E-3</v>
      </c>
      <c r="N32" s="119">
        <f t="shared" si="9"/>
        <v>3.0497102775236353E-3</v>
      </c>
      <c r="O32" s="119">
        <f t="shared" si="10"/>
        <v>3.0099053247961472E-3</v>
      </c>
    </row>
    <row r="33" spans="1:15">
      <c r="A33" s="105" t="s">
        <v>54</v>
      </c>
      <c r="B33" s="105">
        <v>1338</v>
      </c>
      <c r="C33" s="105">
        <v>1506</v>
      </c>
      <c r="D33" s="105">
        <v>1668</v>
      </c>
      <c r="E33" s="105">
        <v>396</v>
      </c>
      <c r="F33" s="105">
        <v>453</v>
      </c>
      <c r="G33" s="105">
        <v>495</v>
      </c>
      <c r="H33" s="118"/>
      <c r="I33" s="105" t="s">
        <v>54</v>
      </c>
      <c r="J33" s="119">
        <f t="shared" si="0"/>
        <v>2.2148284252867857E-3</v>
      </c>
      <c r="K33" s="119">
        <f t="shared" si="6"/>
        <v>2.3385819435386194E-3</v>
      </c>
      <c r="L33" s="119">
        <f t="shared" si="7"/>
        <v>2.4943137721112393E-3</v>
      </c>
      <c r="M33" s="119">
        <f t="shared" si="8"/>
        <v>1.010719754977029E-2</v>
      </c>
      <c r="N33" s="119">
        <f t="shared" si="9"/>
        <v>9.2101250381213789E-3</v>
      </c>
      <c r="O33" s="119">
        <f t="shared" si="10"/>
        <v>9.0297159743884421E-3</v>
      </c>
    </row>
    <row r="34" spans="1:15" ht="20.100000000000001" customHeight="1">
      <c r="A34" s="104" t="s">
        <v>62</v>
      </c>
    </row>
    <row r="36" spans="1:15" ht="35.25" customHeight="1">
      <c r="A36" s="347" t="s">
        <v>324</v>
      </c>
      <c r="B36" s="347"/>
      <c r="C36" s="347"/>
      <c r="D36" s="347"/>
      <c r="E36" s="347"/>
      <c r="F36" s="347"/>
      <c r="G36" s="347"/>
      <c r="H36" s="347"/>
      <c r="I36" s="347"/>
      <c r="J36" s="347"/>
      <c r="K36" s="347"/>
      <c r="L36" s="347"/>
      <c r="M36" s="343"/>
      <c r="N36" s="343"/>
      <c r="O36" s="343"/>
    </row>
    <row r="37" spans="1:15">
      <c r="A37" s="136"/>
      <c r="B37" s="138"/>
      <c r="C37" s="138"/>
      <c r="D37" s="138"/>
      <c r="E37" s="138"/>
      <c r="F37" s="138"/>
      <c r="G37" s="138"/>
      <c r="H37" s="137"/>
      <c r="I37" s="136"/>
      <c r="J37" s="138"/>
      <c r="K37" s="138"/>
      <c r="L37" s="138"/>
      <c r="M37" s="138"/>
      <c r="N37" s="138"/>
      <c r="O37" s="138"/>
    </row>
    <row r="38" spans="1:15">
      <c r="A38" s="136"/>
      <c r="B38" s="136"/>
      <c r="C38" s="136"/>
      <c r="D38" s="136"/>
      <c r="E38" s="136"/>
      <c r="F38" s="136"/>
      <c r="G38" s="136"/>
      <c r="H38" s="137"/>
      <c r="I38" s="136"/>
      <c r="J38" s="139"/>
      <c r="K38" s="139"/>
      <c r="L38" s="139"/>
      <c r="M38" s="139"/>
      <c r="N38" s="139"/>
      <c r="O38" s="139"/>
    </row>
    <row r="39" spans="1:15">
      <c r="A39" s="136"/>
      <c r="B39" s="136"/>
      <c r="C39" s="136"/>
      <c r="D39" s="136"/>
      <c r="E39" s="136"/>
      <c r="F39" s="136"/>
      <c r="G39" s="136"/>
      <c r="H39" s="137"/>
      <c r="I39" s="136"/>
      <c r="J39" s="139"/>
      <c r="K39" s="139"/>
      <c r="L39" s="139"/>
      <c r="M39" s="139"/>
      <c r="N39" s="139"/>
      <c r="O39" s="139"/>
    </row>
    <row r="40" spans="1:15">
      <c r="A40" s="136"/>
      <c r="B40" s="136"/>
      <c r="C40" s="136"/>
      <c r="D40" s="136"/>
      <c r="E40" s="136"/>
      <c r="F40" s="136"/>
      <c r="G40" s="136"/>
      <c r="H40" s="137"/>
      <c r="I40" s="136"/>
      <c r="J40" s="139"/>
      <c r="K40" s="139"/>
      <c r="L40" s="139"/>
      <c r="M40" s="139"/>
      <c r="N40" s="139"/>
      <c r="O40" s="139"/>
    </row>
    <row r="41" spans="1:15">
      <c r="A41" s="136"/>
      <c r="B41" s="136"/>
      <c r="C41" s="136"/>
      <c r="D41" s="136"/>
      <c r="E41" s="136"/>
      <c r="F41" s="136"/>
      <c r="G41" s="136"/>
      <c r="H41" s="137"/>
      <c r="I41" s="136"/>
      <c r="J41" s="139"/>
      <c r="K41" s="139"/>
      <c r="L41" s="139"/>
      <c r="M41" s="139"/>
      <c r="N41" s="139"/>
      <c r="O41" s="139"/>
    </row>
    <row r="42" spans="1:15">
      <c r="A42" s="136"/>
      <c r="B42" s="136"/>
      <c r="C42" s="136"/>
      <c r="D42" s="136"/>
      <c r="E42" s="136"/>
      <c r="F42" s="136"/>
      <c r="G42" s="136"/>
      <c r="H42" s="137"/>
      <c r="I42" s="136"/>
      <c r="J42" s="139"/>
      <c r="K42" s="139"/>
      <c r="L42" s="139"/>
      <c r="M42" s="139"/>
      <c r="N42" s="139"/>
      <c r="O42" s="139"/>
    </row>
    <row r="43" spans="1:15">
      <c r="A43" s="136"/>
      <c r="B43" s="136"/>
      <c r="C43" s="136"/>
      <c r="D43" s="136"/>
      <c r="E43" s="136"/>
      <c r="F43" s="136"/>
      <c r="G43" s="136"/>
      <c r="H43" s="137"/>
      <c r="I43" s="136"/>
      <c r="J43" s="139"/>
      <c r="K43" s="139"/>
      <c r="L43" s="139"/>
      <c r="M43" s="139"/>
      <c r="N43" s="139"/>
      <c r="O43" s="139"/>
    </row>
    <row r="44" spans="1:15">
      <c r="A44" s="136"/>
      <c r="B44" s="136"/>
      <c r="C44" s="136"/>
      <c r="D44" s="136"/>
      <c r="E44" s="136"/>
      <c r="F44" s="136"/>
      <c r="G44" s="136"/>
      <c r="H44" s="137"/>
      <c r="I44" s="136"/>
      <c r="J44" s="139"/>
      <c r="K44" s="139"/>
      <c r="L44" s="139"/>
      <c r="M44" s="139"/>
      <c r="N44" s="139"/>
      <c r="O44" s="139"/>
    </row>
    <row r="45" spans="1:15">
      <c r="A45" s="136"/>
      <c r="B45" s="136"/>
      <c r="C45" s="136"/>
      <c r="D45" s="136"/>
      <c r="E45" s="136"/>
      <c r="F45" s="136"/>
      <c r="G45" s="136"/>
      <c r="H45" s="137"/>
      <c r="I45" s="136"/>
      <c r="J45" s="139"/>
      <c r="K45" s="139"/>
      <c r="L45" s="139"/>
      <c r="M45" s="139"/>
      <c r="N45" s="139"/>
      <c r="O45" s="139"/>
    </row>
    <row r="46" spans="1:15">
      <c r="A46" s="136"/>
      <c r="B46" s="136"/>
      <c r="C46" s="136"/>
      <c r="D46" s="136"/>
      <c r="E46" s="136"/>
      <c r="F46" s="136"/>
      <c r="G46" s="136"/>
      <c r="H46" s="137"/>
      <c r="I46" s="136"/>
      <c r="J46" s="139"/>
      <c r="K46" s="139"/>
      <c r="L46" s="139"/>
      <c r="M46" s="139"/>
      <c r="N46" s="139"/>
      <c r="O46" s="139"/>
    </row>
    <row r="47" spans="1:15">
      <c r="A47" s="136"/>
      <c r="B47" s="136"/>
      <c r="C47" s="136"/>
      <c r="D47" s="136"/>
      <c r="E47" s="136"/>
      <c r="F47" s="136"/>
      <c r="G47" s="136"/>
      <c r="H47" s="137"/>
      <c r="I47" s="136"/>
      <c r="J47" s="139"/>
      <c r="K47" s="139"/>
      <c r="L47" s="139"/>
      <c r="M47" s="139"/>
      <c r="N47" s="139"/>
      <c r="O47" s="139"/>
    </row>
    <row r="48" spans="1:15">
      <c r="A48" s="136"/>
      <c r="B48" s="136"/>
      <c r="C48" s="136"/>
      <c r="D48" s="136"/>
      <c r="E48" s="136"/>
      <c r="F48" s="136"/>
      <c r="G48" s="136"/>
      <c r="H48" s="137"/>
      <c r="I48" s="136"/>
      <c r="J48" s="139"/>
      <c r="K48" s="139"/>
      <c r="L48" s="139"/>
      <c r="M48" s="139"/>
      <c r="N48" s="139"/>
      <c r="O48" s="139"/>
    </row>
    <row r="49" spans="1:15">
      <c r="A49" s="136"/>
      <c r="B49" s="136"/>
      <c r="C49" s="136"/>
      <c r="D49" s="136"/>
      <c r="E49" s="136"/>
      <c r="F49" s="136"/>
      <c r="G49" s="136"/>
      <c r="H49" s="137"/>
      <c r="I49" s="136"/>
      <c r="J49" s="139"/>
      <c r="K49" s="139"/>
      <c r="L49" s="139"/>
      <c r="M49" s="139"/>
      <c r="N49" s="139"/>
      <c r="O49" s="139"/>
    </row>
  </sheetData>
  <mergeCells count="9">
    <mergeCell ref="I23:O23"/>
    <mergeCell ref="M36:O36"/>
    <mergeCell ref="A36:L36"/>
    <mergeCell ref="R2:W2"/>
    <mergeCell ref="X2:AC2"/>
    <mergeCell ref="B2:D2"/>
    <mergeCell ref="E2:G2"/>
    <mergeCell ref="J2:L2"/>
    <mergeCell ref="M2:O2"/>
  </mergeCells>
  <pageMargins left="0.7" right="0.7" top="0.75" bottom="0.75" header="0.3" footer="0.3"/>
  <pageSetup paperSize="9" orientation="portrait" r:id="rId1"/>
  <ignoredErrors>
    <ignoredError sqref="B3:G3 J3:O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topLeftCell="A88" workbookViewId="0"/>
  </sheetViews>
  <sheetFormatPr defaultColWidth="9" defaultRowHeight="13.5"/>
  <cols>
    <col min="1" max="16384" width="9" style="1"/>
  </cols>
  <sheetData>
    <row r="1" spans="1:1" ht="24.95" customHeight="1">
      <c r="A1" s="134" t="s">
        <v>249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6"/>
  <sheetViews>
    <sheetView topLeftCell="A25" zoomScaleNormal="100" workbookViewId="0">
      <selection activeCell="R57" sqref="R57"/>
    </sheetView>
  </sheetViews>
  <sheetFormatPr defaultColWidth="9" defaultRowHeight="13.5"/>
  <cols>
    <col min="1" max="1" width="22.375" style="1" customWidth="1"/>
    <col min="2" max="4" width="8.625" style="1" customWidth="1"/>
    <col min="5" max="5" width="10.375" style="1" customWidth="1"/>
    <col min="6" max="9" width="8.625" style="1" customWidth="1"/>
    <col min="10" max="10" width="7.5" style="1" customWidth="1"/>
    <col min="11" max="11" width="8.875" style="1" customWidth="1"/>
    <col min="12" max="17" width="7.5" style="1" customWidth="1"/>
    <col min="18" max="18" width="9.625" style="1" customWidth="1"/>
    <col min="19" max="21" width="7.5" style="1" customWidth="1"/>
    <col min="22" max="25" width="6.625" style="1" customWidth="1"/>
    <col min="26" max="26" width="6.125" style="1" customWidth="1"/>
    <col min="27" max="27" width="7.5" style="1" customWidth="1"/>
    <col min="28" max="28" width="6.625" style="1" customWidth="1"/>
    <col min="29" max="29" width="7.875" style="1" customWidth="1"/>
    <col min="30" max="33" width="8.625" style="1" customWidth="1"/>
    <col min="34" max="36" width="7.5" style="1" customWidth="1"/>
    <col min="37" max="16384" width="9" style="1"/>
  </cols>
  <sheetData>
    <row r="1" spans="1:37" ht="30" customHeight="1">
      <c r="A1" s="267" t="s">
        <v>278</v>
      </c>
      <c r="B1" s="267"/>
      <c r="C1" s="267"/>
      <c r="D1" s="267"/>
      <c r="E1" s="267"/>
      <c r="F1" s="267"/>
      <c r="G1" s="267"/>
      <c r="H1" s="267"/>
      <c r="I1" s="267"/>
      <c r="J1" s="267"/>
      <c r="K1" s="267"/>
      <c r="L1" s="267"/>
      <c r="M1" s="267"/>
      <c r="N1" s="267"/>
      <c r="O1" s="267"/>
      <c r="P1" s="267"/>
      <c r="Q1" s="267"/>
      <c r="R1" s="267"/>
      <c r="S1" s="267"/>
      <c r="T1" s="267"/>
      <c r="U1" s="267"/>
      <c r="V1" s="267"/>
    </row>
    <row r="2" spans="1:37" ht="30" customHeight="1">
      <c r="A2" s="5"/>
      <c r="B2" s="257" t="s">
        <v>33</v>
      </c>
      <c r="C2" s="258"/>
      <c r="D2" s="258"/>
      <c r="E2" s="259"/>
      <c r="F2" s="257" t="s">
        <v>1</v>
      </c>
      <c r="G2" s="258"/>
      <c r="H2" s="258"/>
      <c r="I2" s="259"/>
      <c r="J2" s="257" t="s">
        <v>2</v>
      </c>
      <c r="K2" s="258"/>
      <c r="L2" s="258"/>
      <c r="M2" s="259"/>
      <c r="N2" s="257" t="s">
        <v>3</v>
      </c>
      <c r="O2" s="258"/>
      <c r="P2" s="258"/>
      <c r="Q2" s="259"/>
      <c r="R2" s="257" t="s">
        <v>4</v>
      </c>
      <c r="S2" s="258"/>
      <c r="T2" s="258"/>
      <c r="U2" s="259"/>
      <c r="V2" s="261" t="s">
        <v>5</v>
      </c>
      <c r="W2" s="262"/>
      <c r="X2" s="262"/>
      <c r="Y2" s="263"/>
      <c r="Z2" s="261" t="s">
        <v>57</v>
      </c>
      <c r="AA2" s="262"/>
      <c r="AB2" s="262"/>
      <c r="AC2" s="263"/>
      <c r="AD2" s="257" t="s">
        <v>9</v>
      </c>
      <c r="AE2" s="258"/>
      <c r="AF2" s="258"/>
      <c r="AG2" s="259"/>
      <c r="AH2" s="260" t="s">
        <v>10</v>
      </c>
      <c r="AI2" s="260"/>
      <c r="AJ2" s="260"/>
      <c r="AK2" s="260"/>
    </row>
    <row r="3" spans="1:37">
      <c r="A3" s="5"/>
      <c r="B3" s="9" t="s">
        <v>11</v>
      </c>
      <c r="C3" s="9" t="s">
        <v>12</v>
      </c>
      <c r="D3" s="9" t="s">
        <v>13</v>
      </c>
      <c r="E3" s="9">
        <v>2018</v>
      </c>
      <c r="F3" s="9" t="s">
        <v>11</v>
      </c>
      <c r="G3" s="9" t="s">
        <v>12</v>
      </c>
      <c r="H3" s="9" t="s">
        <v>13</v>
      </c>
      <c r="I3" s="9">
        <v>2018</v>
      </c>
      <c r="J3" s="9" t="s">
        <v>11</v>
      </c>
      <c r="K3" s="9" t="s">
        <v>12</v>
      </c>
      <c r="L3" s="9" t="s">
        <v>13</v>
      </c>
      <c r="M3" s="9">
        <v>2018</v>
      </c>
      <c r="N3" s="9" t="s">
        <v>11</v>
      </c>
      <c r="O3" s="9" t="s">
        <v>12</v>
      </c>
      <c r="P3" s="9" t="s">
        <v>13</v>
      </c>
      <c r="Q3" s="9">
        <v>2018</v>
      </c>
      <c r="R3" s="9" t="s">
        <v>11</v>
      </c>
      <c r="S3" s="9" t="s">
        <v>12</v>
      </c>
      <c r="T3" s="9" t="s">
        <v>13</v>
      </c>
      <c r="U3" s="9">
        <v>2018</v>
      </c>
      <c r="V3" s="9" t="s">
        <v>11</v>
      </c>
      <c r="W3" s="9" t="s">
        <v>12</v>
      </c>
      <c r="X3" s="9" t="s">
        <v>13</v>
      </c>
      <c r="Y3" s="9">
        <v>2018</v>
      </c>
      <c r="Z3" s="9" t="s">
        <v>11</v>
      </c>
      <c r="AA3" s="9" t="s">
        <v>12</v>
      </c>
      <c r="AB3" s="9" t="s">
        <v>13</v>
      </c>
      <c r="AC3" s="9">
        <v>2018</v>
      </c>
      <c r="AD3" s="9" t="s">
        <v>11</v>
      </c>
      <c r="AE3" s="9" t="s">
        <v>12</v>
      </c>
      <c r="AF3" s="9" t="s">
        <v>13</v>
      </c>
      <c r="AG3" s="9">
        <v>2018</v>
      </c>
      <c r="AH3" s="9" t="s">
        <v>11</v>
      </c>
      <c r="AI3" s="9" t="s">
        <v>12</v>
      </c>
      <c r="AJ3" s="9" t="s">
        <v>13</v>
      </c>
      <c r="AK3" s="42">
        <v>2018</v>
      </c>
    </row>
    <row r="4" spans="1:37">
      <c r="A4" s="5" t="s">
        <v>34</v>
      </c>
      <c r="B4" s="18">
        <v>3737277</v>
      </c>
      <c r="C4" s="18">
        <v>4027947</v>
      </c>
      <c r="D4" s="18">
        <v>4242051</v>
      </c>
      <c r="E4" s="18">
        <f>E21+E22</f>
        <v>4700424</v>
      </c>
      <c r="F4" s="18">
        <v>2871432</v>
      </c>
      <c r="G4" s="18">
        <v>2609589</v>
      </c>
      <c r="H4" s="18">
        <v>2969391</v>
      </c>
      <c r="I4" s="18">
        <f>I21+I22</f>
        <v>3298362</v>
      </c>
      <c r="J4" s="18">
        <v>526281</v>
      </c>
      <c r="K4" s="18">
        <v>565329</v>
      </c>
      <c r="L4" s="18">
        <v>598605</v>
      </c>
      <c r="M4" s="18">
        <f>M21+M22</f>
        <v>776274</v>
      </c>
      <c r="N4" s="18">
        <v>231798</v>
      </c>
      <c r="O4" s="18">
        <v>265974</v>
      </c>
      <c r="P4" s="18">
        <v>295941</v>
      </c>
      <c r="Q4" s="18">
        <f>Q21+Q22</f>
        <v>381651</v>
      </c>
      <c r="R4" s="18">
        <v>238176</v>
      </c>
      <c r="S4" s="18">
        <v>354549</v>
      </c>
      <c r="T4" s="18">
        <v>471711</v>
      </c>
      <c r="U4" s="18">
        <f>U21+U22</f>
        <v>707604</v>
      </c>
      <c r="V4" s="18">
        <v>24084</v>
      </c>
      <c r="W4" s="18">
        <v>34746</v>
      </c>
      <c r="X4" s="18">
        <v>46953</v>
      </c>
      <c r="Y4" s="18">
        <v>70332</v>
      </c>
      <c r="Z4" s="18">
        <v>804</v>
      </c>
      <c r="AA4" s="18">
        <v>430878</v>
      </c>
      <c r="AB4" s="18">
        <v>67752</v>
      </c>
      <c r="AC4" s="18">
        <f>AC21+AC22</f>
        <v>58071</v>
      </c>
      <c r="AD4" s="18">
        <v>3586641</v>
      </c>
      <c r="AE4" s="18">
        <v>3860163</v>
      </c>
      <c r="AF4" s="18">
        <v>4011402</v>
      </c>
      <c r="AG4" s="18">
        <f>AG21+AG22</f>
        <v>4700424</v>
      </c>
      <c r="AH4" s="18">
        <v>150636</v>
      </c>
      <c r="AI4" s="18">
        <v>167784</v>
      </c>
      <c r="AJ4" s="18">
        <v>230649</v>
      </c>
      <c r="AK4" s="42">
        <v>0</v>
      </c>
    </row>
    <row r="5" spans="1:37">
      <c r="A5" s="5" t="s">
        <v>15</v>
      </c>
      <c r="B5" s="18">
        <v>140130</v>
      </c>
      <c r="C5" s="18">
        <v>148470</v>
      </c>
      <c r="D5" s="18">
        <v>151689</v>
      </c>
      <c r="E5" s="168">
        <v>179076</v>
      </c>
      <c r="F5" s="18">
        <v>99576</v>
      </c>
      <c r="G5" s="18">
        <v>93354</v>
      </c>
      <c r="H5" s="18">
        <v>105057</v>
      </c>
      <c r="I5" s="18">
        <v>130971</v>
      </c>
      <c r="J5" s="18">
        <v>40737</v>
      </c>
      <c r="K5" s="18">
        <v>43527</v>
      </c>
      <c r="L5" s="18">
        <v>44928</v>
      </c>
      <c r="M5" s="18">
        <v>64458</v>
      </c>
      <c r="N5" s="18">
        <v>2943</v>
      </c>
      <c r="O5" s="18">
        <v>3702</v>
      </c>
      <c r="P5" s="18">
        <v>4461</v>
      </c>
      <c r="Q5" s="18">
        <v>7542</v>
      </c>
      <c r="R5" s="18">
        <v>1998</v>
      </c>
      <c r="S5" s="18">
        <v>2580</v>
      </c>
      <c r="T5" s="18">
        <v>3927</v>
      </c>
      <c r="U5" s="18">
        <v>7041</v>
      </c>
      <c r="V5" s="18">
        <v>273</v>
      </c>
      <c r="W5" s="18">
        <v>348</v>
      </c>
      <c r="X5" s="18">
        <v>555</v>
      </c>
      <c r="Y5" s="18">
        <v>900</v>
      </c>
      <c r="Z5" s="18">
        <v>42</v>
      </c>
      <c r="AA5" s="18">
        <v>14736</v>
      </c>
      <c r="AB5" s="18">
        <v>2565</v>
      </c>
      <c r="AC5" s="172">
        <v>2124</v>
      </c>
      <c r="AD5" s="18">
        <v>128931</v>
      </c>
      <c r="AE5" s="18">
        <v>137304</v>
      </c>
      <c r="AF5" s="18">
        <v>138834</v>
      </c>
      <c r="AG5" s="18">
        <v>179076</v>
      </c>
      <c r="AH5" s="18">
        <v>11202</v>
      </c>
      <c r="AI5" s="18">
        <v>11166</v>
      </c>
      <c r="AJ5" s="18">
        <v>12855</v>
      </c>
      <c r="AK5" s="42">
        <v>0</v>
      </c>
    </row>
    <row r="6" spans="1:37">
      <c r="A6" s="5" t="s">
        <v>16</v>
      </c>
      <c r="B6" s="18">
        <v>1160271</v>
      </c>
      <c r="C6" s="18">
        <v>1304961</v>
      </c>
      <c r="D6" s="18">
        <v>1415550</v>
      </c>
      <c r="E6" s="168">
        <v>1571718</v>
      </c>
      <c r="F6" s="18">
        <v>755967</v>
      </c>
      <c r="G6" s="18">
        <v>700158</v>
      </c>
      <c r="H6" s="18">
        <v>789306</v>
      </c>
      <c r="I6" s="18">
        <v>841386</v>
      </c>
      <c r="J6" s="18">
        <v>127704</v>
      </c>
      <c r="K6" s="18">
        <v>137301</v>
      </c>
      <c r="L6" s="18">
        <v>142770</v>
      </c>
      <c r="M6" s="18">
        <v>181194</v>
      </c>
      <c r="N6" s="18">
        <v>154683</v>
      </c>
      <c r="O6" s="18">
        <v>177951</v>
      </c>
      <c r="P6" s="18">
        <v>194958</v>
      </c>
      <c r="Q6" s="18">
        <v>243966</v>
      </c>
      <c r="R6" s="18">
        <v>151644</v>
      </c>
      <c r="S6" s="18">
        <v>234279</v>
      </c>
      <c r="T6" s="18">
        <v>307230</v>
      </c>
      <c r="U6" s="18">
        <v>442674</v>
      </c>
      <c r="V6" s="18">
        <v>13335</v>
      </c>
      <c r="W6" s="18">
        <v>18558</v>
      </c>
      <c r="X6" s="18">
        <v>24945</v>
      </c>
      <c r="Y6" s="18">
        <v>35838</v>
      </c>
      <c r="Z6" s="18">
        <v>279</v>
      </c>
      <c r="AA6" s="18">
        <v>100110</v>
      </c>
      <c r="AB6" s="18">
        <v>15639</v>
      </c>
      <c r="AC6" s="172">
        <v>16746</v>
      </c>
      <c r="AD6" s="18">
        <v>1102821</v>
      </c>
      <c r="AE6" s="18">
        <v>1239051</v>
      </c>
      <c r="AF6" s="18">
        <v>1331427</v>
      </c>
      <c r="AG6" s="18">
        <v>1571718</v>
      </c>
      <c r="AH6" s="18">
        <v>57453</v>
      </c>
      <c r="AI6" s="18">
        <v>65907</v>
      </c>
      <c r="AJ6" s="18">
        <v>84123</v>
      </c>
      <c r="AK6" s="42">
        <v>0</v>
      </c>
    </row>
    <row r="7" spans="1:37">
      <c r="A7" s="5" t="s">
        <v>17</v>
      </c>
      <c r="B7" s="18">
        <v>356346</v>
      </c>
      <c r="C7" s="18">
        <v>380823</v>
      </c>
      <c r="D7" s="18">
        <v>403638</v>
      </c>
      <c r="E7" s="168">
        <v>458202</v>
      </c>
      <c r="F7" s="18">
        <v>279915</v>
      </c>
      <c r="G7" s="18">
        <v>255789</v>
      </c>
      <c r="H7" s="18">
        <v>296097</v>
      </c>
      <c r="I7" s="18">
        <v>340800</v>
      </c>
      <c r="J7" s="18">
        <v>72747</v>
      </c>
      <c r="K7" s="18">
        <v>76401</v>
      </c>
      <c r="L7" s="18">
        <v>83745</v>
      </c>
      <c r="M7" s="18">
        <v>109488</v>
      </c>
      <c r="N7" s="18">
        <v>10524</v>
      </c>
      <c r="O7" s="18">
        <v>11778</v>
      </c>
      <c r="P7" s="18">
        <v>14700</v>
      </c>
      <c r="Q7" s="18">
        <v>20742</v>
      </c>
      <c r="R7" s="18">
        <v>11979</v>
      </c>
      <c r="S7" s="18">
        <v>18144</v>
      </c>
      <c r="T7" s="18">
        <v>26385</v>
      </c>
      <c r="U7" s="18">
        <v>43755</v>
      </c>
      <c r="V7" s="18">
        <v>1632</v>
      </c>
      <c r="W7" s="18">
        <v>2424</v>
      </c>
      <c r="X7" s="18">
        <v>3564</v>
      </c>
      <c r="Y7" s="18">
        <v>5127</v>
      </c>
      <c r="Z7" s="18">
        <v>48</v>
      </c>
      <c r="AA7" s="18">
        <v>41751</v>
      </c>
      <c r="AB7" s="18">
        <v>6660</v>
      </c>
      <c r="AC7" s="172">
        <v>5619</v>
      </c>
      <c r="AD7" s="18">
        <v>343053</v>
      </c>
      <c r="AE7" s="18">
        <v>363477</v>
      </c>
      <c r="AF7" s="18">
        <v>382536</v>
      </c>
      <c r="AG7" s="18">
        <v>458202</v>
      </c>
      <c r="AH7" s="18">
        <v>13296</v>
      </c>
      <c r="AI7" s="18">
        <v>17346</v>
      </c>
      <c r="AJ7" s="18">
        <v>21102</v>
      </c>
      <c r="AK7" s="42">
        <v>0</v>
      </c>
    </row>
    <row r="8" spans="1:37">
      <c r="A8" s="5" t="s">
        <v>18</v>
      </c>
      <c r="B8" s="18">
        <v>239412</v>
      </c>
      <c r="C8" s="18">
        <v>257379</v>
      </c>
      <c r="D8" s="18">
        <v>267744</v>
      </c>
      <c r="E8" s="168">
        <v>308499</v>
      </c>
      <c r="F8" s="18">
        <v>178623</v>
      </c>
      <c r="G8" s="18">
        <v>165012</v>
      </c>
      <c r="H8" s="18">
        <v>189597</v>
      </c>
      <c r="I8" s="18">
        <v>227100</v>
      </c>
      <c r="J8" s="18">
        <v>63654</v>
      </c>
      <c r="K8" s="18">
        <v>67662</v>
      </c>
      <c r="L8" s="18">
        <v>68943</v>
      </c>
      <c r="M8" s="18">
        <v>89778</v>
      </c>
      <c r="N8" s="18">
        <v>5463</v>
      </c>
      <c r="O8" s="18">
        <v>6465</v>
      </c>
      <c r="P8" s="18">
        <v>7728</v>
      </c>
      <c r="Q8" s="18">
        <v>10926</v>
      </c>
      <c r="R8" s="18">
        <v>5202</v>
      </c>
      <c r="S8" s="18">
        <v>7824</v>
      </c>
      <c r="T8" s="18">
        <v>12963</v>
      </c>
      <c r="U8" s="18">
        <v>22122</v>
      </c>
      <c r="V8" s="18">
        <v>444</v>
      </c>
      <c r="W8" s="18">
        <v>780</v>
      </c>
      <c r="X8" s="18">
        <v>1269</v>
      </c>
      <c r="Y8" s="18">
        <v>2181</v>
      </c>
      <c r="Z8" s="18">
        <v>42</v>
      </c>
      <c r="AA8" s="18">
        <v>30123</v>
      </c>
      <c r="AB8" s="18">
        <v>4404</v>
      </c>
      <c r="AC8" s="172">
        <v>3282</v>
      </c>
      <c r="AD8" s="18">
        <v>228300</v>
      </c>
      <c r="AE8" s="18">
        <v>245775</v>
      </c>
      <c r="AF8" s="18">
        <v>250584</v>
      </c>
      <c r="AG8" s="18">
        <v>308499</v>
      </c>
      <c r="AH8" s="18">
        <v>11112</v>
      </c>
      <c r="AI8" s="18">
        <v>11607</v>
      </c>
      <c r="AJ8" s="18">
        <v>17160</v>
      </c>
      <c r="AK8" s="42">
        <v>0</v>
      </c>
    </row>
    <row r="9" spans="1:37">
      <c r="A9" s="5" t="s">
        <v>19</v>
      </c>
      <c r="B9" s="18">
        <v>43974</v>
      </c>
      <c r="C9" s="18">
        <v>44499</v>
      </c>
      <c r="D9" s="18">
        <v>43653</v>
      </c>
      <c r="E9" s="168">
        <v>47517</v>
      </c>
      <c r="F9" s="18">
        <v>26466</v>
      </c>
      <c r="G9" s="18">
        <v>22677</v>
      </c>
      <c r="H9" s="18">
        <v>24504</v>
      </c>
      <c r="I9" s="18">
        <v>27612</v>
      </c>
      <c r="J9" s="18">
        <v>19365</v>
      </c>
      <c r="K9" s="18">
        <v>19758</v>
      </c>
      <c r="L9" s="18">
        <v>19683</v>
      </c>
      <c r="M9" s="18">
        <v>25134</v>
      </c>
      <c r="N9" s="18">
        <v>1137</v>
      </c>
      <c r="O9" s="18">
        <v>1302</v>
      </c>
      <c r="P9" s="18">
        <v>1539</v>
      </c>
      <c r="Q9" s="18">
        <v>2130</v>
      </c>
      <c r="R9" s="18">
        <v>624</v>
      </c>
      <c r="S9" s="18">
        <v>741</v>
      </c>
      <c r="T9" s="18">
        <v>975</v>
      </c>
      <c r="U9" s="18">
        <v>1341</v>
      </c>
      <c r="V9" s="18">
        <v>72</v>
      </c>
      <c r="W9" s="18">
        <v>87</v>
      </c>
      <c r="X9" s="18">
        <v>159</v>
      </c>
      <c r="Y9" s="18">
        <v>213</v>
      </c>
      <c r="Z9" s="18">
        <v>3</v>
      </c>
      <c r="AA9" s="18">
        <v>3864</v>
      </c>
      <c r="AB9" s="18">
        <v>624</v>
      </c>
      <c r="AC9" s="172">
        <v>438</v>
      </c>
      <c r="AD9" s="18">
        <v>41922</v>
      </c>
      <c r="AE9" s="18">
        <v>41796</v>
      </c>
      <c r="AF9" s="18">
        <v>40290</v>
      </c>
      <c r="AG9" s="18">
        <v>47517</v>
      </c>
      <c r="AH9" s="18">
        <v>2052</v>
      </c>
      <c r="AI9" s="18">
        <v>2703</v>
      </c>
      <c r="AJ9" s="18">
        <v>3366</v>
      </c>
      <c r="AK9" s="42">
        <v>0</v>
      </c>
    </row>
    <row r="10" spans="1:37">
      <c r="A10" s="5" t="s">
        <v>20</v>
      </c>
      <c r="B10" s="18">
        <v>142947</v>
      </c>
      <c r="C10" s="18">
        <v>147783</v>
      </c>
      <c r="D10" s="18">
        <v>151179</v>
      </c>
      <c r="E10" s="168">
        <v>166368</v>
      </c>
      <c r="F10" s="18">
        <v>110049</v>
      </c>
      <c r="G10" s="18">
        <v>97728</v>
      </c>
      <c r="H10" s="18">
        <v>110940</v>
      </c>
      <c r="I10" s="18">
        <v>124797</v>
      </c>
      <c r="J10" s="18">
        <v>32088</v>
      </c>
      <c r="K10" s="18">
        <v>33555</v>
      </c>
      <c r="L10" s="18">
        <v>34662</v>
      </c>
      <c r="M10" s="18">
        <v>44931</v>
      </c>
      <c r="N10" s="18">
        <v>4710</v>
      </c>
      <c r="O10" s="18">
        <v>5265</v>
      </c>
      <c r="P10" s="18">
        <v>6270</v>
      </c>
      <c r="Q10" s="18">
        <v>9351</v>
      </c>
      <c r="R10" s="18">
        <v>2934</v>
      </c>
      <c r="S10" s="18">
        <v>3513</v>
      </c>
      <c r="T10" s="18">
        <v>5115</v>
      </c>
      <c r="U10" s="18">
        <v>8253</v>
      </c>
      <c r="V10" s="18">
        <v>297</v>
      </c>
      <c r="W10" s="18">
        <v>567</v>
      </c>
      <c r="X10" s="18">
        <v>666</v>
      </c>
      <c r="Y10" s="18">
        <v>927</v>
      </c>
      <c r="Z10" s="18">
        <v>12</v>
      </c>
      <c r="AA10" s="18">
        <v>18135</v>
      </c>
      <c r="AB10" s="18">
        <v>2766</v>
      </c>
      <c r="AC10" s="172">
        <v>1839</v>
      </c>
      <c r="AD10" s="18">
        <v>137613</v>
      </c>
      <c r="AE10" s="18">
        <v>142707</v>
      </c>
      <c r="AF10" s="18">
        <v>142845</v>
      </c>
      <c r="AG10" s="18">
        <v>166368</v>
      </c>
      <c r="AH10" s="18">
        <v>5334</v>
      </c>
      <c r="AI10" s="18">
        <v>5073</v>
      </c>
      <c r="AJ10" s="18">
        <v>8334</v>
      </c>
      <c r="AK10" s="42">
        <v>0</v>
      </c>
    </row>
    <row r="11" spans="1:37">
      <c r="A11" s="5" t="s">
        <v>21</v>
      </c>
      <c r="B11" s="18">
        <v>102858</v>
      </c>
      <c r="C11" s="18">
        <v>104127</v>
      </c>
      <c r="D11" s="18">
        <v>109608</v>
      </c>
      <c r="E11" s="168">
        <v>117561</v>
      </c>
      <c r="F11" s="18">
        <v>89454</v>
      </c>
      <c r="G11" s="18">
        <v>77166</v>
      </c>
      <c r="H11" s="18">
        <v>89802</v>
      </c>
      <c r="I11" s="18">
        <v>99660</v>
      </c>
      <c r="J11" s="18">
        <v>14562</v>
      </c>
      <c r="K11" s="18">
        <v>15798</v>
      </c>
      <c r="L11" s="18">
        <v>18150</v>
      </c>
      <c r="M11" s="18">
        <v>23298</v>
      </c>
      <c r="N11" s="18">
        <v>1059</v>
      </c>
      <c r="O11" s="18">
        <v>1365</v>
      </c>
      <c r="P11" s="18">
        <v>1701</v>
      </c>
      <c r="Q11" s="18">
        <v>2520</v>
      </c>
      <c r="R11" s="18">
        <v>1500</v>
      </c>
      <c r="S11" s="18">
        <v>2154</v>
      </c>
      <c r="T11" s="18">
        <v>3594</v>
      </c>
      <c r="U11" s="18">
        <v>5331</v>
      </c>
      <c r="V11" s="18">
        <v>204</v>
      </c>
      <c r="W11" s="18">
        <v>222</v>
      </c>
      <c r="X11" s="18">
        <v>444</v>
      </c>
      <c r="Y11" s="18">
        <v>699</v>
      </c>
      <c r="Z11" s="18">
        <v>12</v>
      </c>
      <c r="AA11" s="18">
        <v>13629</v>
      </c>
      <c r="AB11" s="18">
        <v>2109</v>
      </c>
      <c r="AC11" s="172">
        <v>1677</v>
      </c>
      <c r="AD11" s="18">
        <v>99324</v>
      </c>
      <c r="AE11" s="18">
        <v>100263</v>
      </c>
      <c r="AF11" s="18">
        <v>104151</v>
      </c>
      <c r="AG11" s="18">
        <v>117561</v>
      </c>
      <c r="AH11" s="18">
        <v>3531</v>
      </c>
      <c r="AI11" s="18">
        <v>3861</v>
      </c>
      <c r="AJ11" s="18">
        <v>5457</v>
      </c>
      <c r="AK11" s="42">
        <v>0</v>
      </c>
    </row>
    <row r="12" spans="1:37">
      <c r="A12" s="5" t="s">
        <v>22</v>
      </c>
      <c r="B12" s="18">
        <v>220089</v>
      </c>
      <c r="C12" s="18">
        <v>222423</v>
      </c>
      <c r="D12" s="18">
        <v>222669</v>
      </c>
      <c r="E12" s="168">
        <v>238797</v>
      </c>
      <c r="F12" s="18">
        <v>180921</v>
      </c>
      <c r="G12" s="18">
        <v>157344</v>
      </c>
      <c r="H12" s="18">
        <v>172104</v>
      </c>
      <c r="I12" s="18">
        <v>189597</v>
      </c>
      <c r="J12" s="18">
        <v>39267</v>
      </c>
      <c r="K12" s="18">
        <v>42285</v>
      </c>
      <c r="L12" s="18">
        <v>43599</v>
      </c>
      <c r="M12" s="18">
        <v>54570</v>
      </c>
      <c r="N12" s="18">
        <v>5031</v>
      </c>
      <c r="O12" s="18">
        <v>5892</v>
      </c>
      <c r="P12" s="18">
        <v>7341</v>
      </c>
      <c r="Q12" s="18">
        <v>10140</v>
      </c>
      <c r="R12" s="18">
        <v>6561</v>
      </c>
      <c r="S12" s="18">
        <v>8121</v>
      </c>
      <c r="T12" s="18">
        <v>10863</v>
      </c>
      <c r="U12" s="18">
        <v>15375</v>
      </c>
      <c r="V12" s="18">
        <v>738</v>
      </c>
      <c r="W12" s="18">
        <v>1098</v>
      </c>
      <c r="X12" s="18">
        <v>1335</v>
      </c>
      <c r="Y12" s="18">
        <v>1836</v>
      </c>
      <c r="Z12" s="18">
        <v>75</v>
      </c>
      <c r="AA12" s="18">
        <v>26790</v>
      </c>
      <c r="AB12" s="18">
        <v>4422</v>
      </c>
      <c r="AC12" s="172">
        <v>3369</v>
      </c>
      <c r="AD12" s="18">
        <v>212487</v>
      </c>
      <c r="AE12" s="18">
        <v>215502</v>
      </c>
      <c r="AF12" s="18">
        <v>211641</v>
      </c>
      <c r="AG12" s="18">
        <v>238797</v>
      </c>
      <c r="AH12" s="18">
        <v>7599</v>
      </c>
      <c r="AI12" s="18">
        <v>6924</v>
      </c>
      <c r="AJ12" s="18">
        <v>11031</v>
      </c>
      <c r="AK12" s="42">
        <v>0</v>
      </c>
    </row>
    <row r="13" spans="1:37">
      <c r="A13" s="5" t="s">
        <v>23</v>
      </c>
      <c r="B13" s="18">
        <v>423765</v>
      </c>
      <c r="C13" s="18">
        <v>448959</v>
      </c>
      <c r="D13" s="18">
        <v>471315</v>
      </c>
      <c r="E13" s="168">
        <v>506814</v>
      </c>
      <c r="F13" s="18">
        <v>331509</v>
      </c>
      <c r="G13" s="18">
        <v>302973</v>
      </c>
      <c r="H13" s="18">
        <v>345183</v>
      </c>
      <c r="I13" s="18">
        <v>378255</v>
      </c>
      <c r="J13" s="18">
        <v>51123</v>
      </c>
      <c r="K13" s="18">
        <v>55434</v>
      </c>
      <c r="L13" s="18">
        <v>58335</v>
      </c>
      <c r="M13" s="18">
        <v>72252</v>
      </c>
      <c r="N13" s="18">
        <v>32286</v>
      </c>
      <c r="O13" s="18">
        <v>34752</v>
      </c>
      <c r="P13" s="18">
        <v>36102</v>
      </c>
      <c r="Q13" s="18">
        <v>42774</v>
      </c>
      <c r="R13" s="18">
        <v>27819</v>
      </c>
      <c r="S13" s="18">
        <v>36477</v>
      </c>
      <c r="T13" s="18">
        <v>47235</v>
      </c>
      <c r="U13" s="18">
        <v>65601</v>
      </c>
      <c r="V13" s="18">
        <v>3687</v>
      </c>
      <c r="W13" s="18">
        <v>5346</v>
      </c>
      <c r="X13" s="18">
        <v>6576</v>
      </c>
      <c r="Y13" s="18">
        <v>9492</v>
      </c>
      <c r="Z13" s="18">
        <v>102</v>
      </c>
      <c r="AA13" s="18">
        <v>47352</v>
      </c>
      <c r="AB13" s="18">
        <v>8199</v>
      </c>
      <c r="AC13" s="172">
        <v>7263</v>
      </c>
      <c r="AD13" s="18">
        <v>409881</v>
      </c>
      <c r="AE13" s="18">
        <v>434034</v>
      </c>
      <c r="AF13" s="18">
        <v>448560</v>
      </c>
      <c r="AG13" s="18">
        <v>506814</v>
      </c>
      <c r="AH13" s="18">
        <v>13884</v>
      </c>
      <c r="AI13" s="18">
        <v>14922</v>
      </c>
      <c r="AJ13" s="18">
        <v>22752</v>
      </c>
      <c r="AK13" s="42">
        <v>0</v>
      </c>
    </row>
    <row r="14" spans="1:37">
      <c r="A14" s="5" t="s">
        <v>24</v>
      </c>
      <c r="B14" s="18">
        <v>41352</v>
      </c>
      <c r="C14" s="18">
        <v>44625</v>
      </c>
      <c r="D14" s="18">
        <v>47154</v>
      </c>
      <c r="E14" s="18">
        <v>52389</v>
      </c>
      <c r="F14" s="18">
        <v>38073</v>
      </c>
      <c r="G14" s="18">
        <v>35712</v>
      </c>
      <c r="H14" s="18">
        <v>42189</v>
      </c>
      <c r="I14" s="18">
        <v>48534</v>
      </c>
      <c r="J14" s="18">
        <v>2778</v>
      </c>
      <c r="K14" s="18">
        <v>3063</v>
      </c>
      <c r="L14" s="18">
        <v>3438</v>
      </c>
      <c r="M14" s="18">
        <v>4572</v>
      </c>
      <c r="N14" s="18">
        <v>222</v>
      </c>
      <c r="O14" s="18">
        <v>333</v>
      </c>
      <c r="P14" s="18">
        <v>480</v>
      </c>
      <c r="Q14" s="18">
        <v>861</v>
      </c>
      <c r="R14" s="18">
        <v>369</v>
      </c>
      <c r="S14" s="18">
        <v>567</v>
      </c>
      <c r="T14" s="18">
        <v>885</v>
      </c>
      <c r="U14" s="18">
        <v>1452</v>
      </c>
      <c r="V14" s="18">
        <v>60</v>
      </c>
      <c r="W14" s="18">
        <v>105</v>
      </c>
      <c r="X14" s="18">
        <v>138</v>
      </c>
      <c r="Y14" s="18">
        <v>246</v>
      </c>
      <c r="Z14" s="18">
        <v>6</v>
      </c>
      <c r="AA14" s="18">
        <v>6348</v>
      </c>
      <c r="AB14" s="18">
        <v>1083</v>
      </c>
      <c r="AC14" s="172">
        <v>792</v>
      </c>
      <c r="AD14" s="18">
        <v>39585</v>
      </c>
      <c r="AE14" s="18">
        <v>43200</v>
      </c>
      <c r="AF14" s="18">
        <v>45315</v>
      </c>
      <c r="AG14" s="18">
        <v>52389</v>
      </c>
      <c r="AH14" s="18">
        <v>1764</v>
      </c>
      <c r="AI14" s="18">
        <v>1428</v>
      </c>
      <c r="AJ14" s="18">
        <v>1842</v>
      </c>
      <c r="AK14" s="42">
        <v>0</v>
      </c>
    </row>
    <row r="15" spans="1:37">
      <c r="A15" s="5" t="s">
        <v>25</v>
      </c>
      <c r="B15" s="18">
        <v>41568</v>
      </c>
      <c r="C15" s="18">
        <v>42888</v>
      </c>
      <c r="D15" s="18">
        <v>46437</v>
      </c>
      <c r="E15" s="18">
        <v>50880</v>
      </c>
      <c r="F15" s="18">
        <v>37611</v>
      </c>
      <c r="G15" s="18">
        <v>33504</v>
      </c>
      <c r="H15" s="18">
        <v>39717</v>
      </c>
      <c r="I15" s="18">
        <v>44124</v>
      </c>
      <c r="J15" s="18">
        <v>3219</v>
      </c>
      <c r="K15" s="18">
        <v>3612</v>
      </c>
      <c r="L15" s="18">
        <v>4164</v>
      </c>
      <c r="M15" s="18">
        <v>5421</v>
      </c>
      <c r="N15" s="18">
        <v>594</v>
      </c>
      <c r="O15" s="18">
        <v>711</v>
      </c>
      <c r="P15" s="18">
        <v>801</v>
      </c>
      <c r="Q15" s="18">
        <v>1194</v>
      </c>
      <c r="R15" s="18">
        <v>861</v>
      </c>
      <c r="S15" s="18">
        <v>1065</v>
      </c>
      <c r="T15" s="18">
        <v>1953</v>
      </c>
      <c r="U15" s="18">
        <v>3591</v>
      </c>
      <c r="V15" s="18">
        <v>84</v>
      </c>
      <c r="W15" s="18">
        <v>153</v>
      </c>
      <c r="X15" s="18">
        <v>210</v>
      </c>
      <c r="Y15" s="18">
        <v>432</v>
      </c>
      <c r="Z15" s="18">
        <v>12</v>
      </c>
      <c r="AA15" s="18">
        <v>5850</v>
      </c>
      <c r="AB15" s="18">
        <v>945</v>
      </c>
      <c r="AC15" s="172">
        <v>747</v>
      </c>
      <c r="AD15" s="18">
        <v>40203</v>
      </c>
      <c r="AE15" s="18">
        <v>41679</v>
      </c>
      <c r="AF15" s="18">
        <v>44469</v>
      </c>
      <c r="AG15" s="18">
        <v>50880</v>
      </c>
      <c r="AH15" s="18">
        <v>1365</v>
      </c>
      <c r="AI15" s="18">
        <v>1209</v>
      </c>
      <c r="AJ15" s="18">
        <v>1968</v>
      </c>
      <c r="AK15" s="42">
        <v>0</v>
      </c>
    </row>
    <row r="16" spans="1:37">
      <c r="A16" s="5" t="s">
        <v>26</v>
      </c>
      <c r="B16" s="18">
        <v>39561</v>
      </c>
      <c r="C16" s="18">
        <v>42558</v>
      </c>
      <c r="D16" s="18">
        <v>43416</v>
      </c>
      <c r="E16" s="18">
        <v>47340</v>
      </c>
      <c r="F16" s="18">
        <v>36141</v>
      </c>
      <c r="G16" s="18">
        <v>32022</v>
      </c>
      <c r="H16" s="18">
        <v>37041</v>
      </c>
      <c r="I16" s="18">
        <v>41571</v>
      </c>
      <c r="J16" s="18">
        <v>3894</v>
      </c>
      <c r="K16" s="18">
        <v>4275</v>
      </c>
      <c r="L16" s="18">
        <v>4776</v>
      </c>
      <c r="M16" s="18">
        <v>6318</v>
      </c>
      <c r="N16" s="18">
        <v>408</v>
      </c>
      <c r="O16" s="18">
        <v>642</v>
      </c>
      <c r="P16" s="18">
        <v>969</v>
      </c>
      <c r="Q16" s="18">
        <v>1464</v>
      </c>
      <c r="R16" s="18">
        <v>387</v>
      </c>
      <c r="S16" s="18">
        <v>639</v>
      </c>
      <c r="T16" s="18">
        <v>1182</v>
      </c>
      <c r="U16" s="18">
        <v>1929</v>
      </c>
      <c r="V16" s="18">
        <v>69</v>
      </c>
      <c r="W16" s="18">
        <v>192</v>
      </c>
      <c r="X16" s="18">
        <v>243</v>
      </c>
      <c r="Y16" s="18">
        <v>402</v>
      </c>
      <c r="Z16" s="18">
        <v>3</v>
      </c>
      <c r="AA16" s="18">
        <v>6630</v>
      </c>
      <c r="AB16" s="18">
        <v>1044</v>
      </c>
      <c r="AC16" s="172">
        <v>771</v>
      </c>
      <c r="AD16" s="18">
        <v>38352</v>
      </c>
      <c r="AE16" s="18">
        <v>40836</v>
      </c>
      <c r="AF16" s="18">
        <v>41514</v>
      </c>
      <c r="AG16" s="18">
        <v>47340</v>
      </c>
      <c r="AH16" s="18">
        <v>1206</v>
      </c>
      <c r="AI16" s="18">
        <v>1722</v>
      </c>
      <c r="AJ16" s="18">
        <v>1902</v>
      </c>
      <c r="AK16" s="42">
        <v>0</v>
      </c>
    </row>
    <row r="17" spans="1:37">
      <c r="A17" s="5" t="s">
        <v>27</v>
      </c>
      <c r="B17" s="18">
        <v>30303</v>
      </c>
      <c r="C17" s="18">
        <v>31326</v>
      </c>
      <c r="D17" s="18">
        <v>32148</v>
      </c>
      <c r="E17" s="18">
        <v>31575</v>
      </c>
      <c r="F17" s="18">
        <v>27789</v>
      </c>
      <c r="G17" s="18">
        <v>24021</v>
      </c>
      <c r="H17" s="18">
        <v>27441</v>
      </c>
      <c r="I17" s="18">
        <v>28575</v>
      </c>
      <c r="J17" s="18">
        <v>2547</v>
      </c>
      <c r="K17" s="18">
        <v>2916</v>
      </c>
      <c r="L17" s="18">
        <v>3171</v>
      </c>
      <c r="M17" s="18">
        <v>3687</v>
      </c>
      <c r="N17" s="18">
        <v>186</v>
      </c>
      <c r="O17" s="18">
        <v>282</v>
      </c>
      <c r="P17" s="18">
        <v>315</v>
      </c>
      <c r="Q17" s="18">
        <v>477</v>
      </c>
      <c r="R17" s="18">
        <v>243</v>
      </c>
      <c r="S17" s="18">
        <v>345</v>
      </c>
      <c r="T17" s="18">
        <v>675</v>
      </c>
      <c r="U17" s="18">
        <v>1068</v>
      </c>
      <c r="V17" s="18">
        <v>54</v>
      </c>
      <c r="W17" s="18">
        <v>69</v>
      </c>
      <c r="X17" s="18">
        <v>120</v>
      </c>
      <c r="Y17" s="18">
        <v>168</v>
      </c>
      <c r="Z17" s="18">
        <v>3</v>
      </c>
      <c r="AA17" s="18">
        <v>5043</v>
      </c>
      <c r="AB17" s="18">
        <v>840</v>
      </c>
      <c r="AC17" s="172">
        <v>576</v>
      </c>
      <c r="AD17" s="18">
        <v>29112</v>
      </c>
      <c r="AE17" s="18">
        <v>30162</v>
      </c>
      <c r="AF17" s="18">
        <v>30093</v>
      </c>
      <c r="AG17" s="18">
        <v>31575</v>
      </c>
      <c r="AH17" s="18">
        <v>1191</v>
      </c>
      <c r="AI17" s="18">
        <v>1167</v>
      </c>
      <c r="AJ17" s="18">
        <v>2058</v>
      </c>
      <c r="AK17" s="42">
        <v>0</v>
      </c>
    </row>
    <row r="18" spans="1:37">
      <c r="A18" s="236" t="s">
        <v>28</v>
      </c>
      <c r="B18" s="237">
        <v>481431</v>
      </c>
      <c r="C18" s="237">
        <v>521832</v>
      </c>
      <c r="D18" s="237">
        <v>539436</v>
      </c>
      <c r="E18" s="237">
        <v>599694</v>
      </c>
      <c r="F18" s="237">
        <v>430125</v>
      </c>
      <c r="G18" s="237">
        <v>393219</v>
      </c>
      <c r="H18" s="237">
        <v>448650</v>
      </c>
      <c r="I18" s="237">
        <v>494340</v>
      </c>
      <c r="J18" s="237">
        <v>31635</v>
      </c>
      <c r="K18" s="237">
        <v>36669</v>
      </c>
      <c r="L18" s="237">
        <v>41907</v>
      </c>
      <c r="M18" s="237">
        <v>56298</v>
      </c>
      <c r="N18" s="237">
        <v>8619</v>
      </c>
      <c r="O18" s="237">
        <v>10923</v>
      </c>
      <c r="P18" s="237">
        <v>12720</v>
      </c>
      <c r="Q18" s="237">
        <v>18927</v>
      </c>
      <c r="R18" s="237">
        <v>19431</v>
      </c>
      <c r="S18" s="237">
        <v>29172</v>
      </c>
      <c r="T18" s="237">
        <v>35847</v>
      </c>
      <c r="U18" s="237">
        <v>66672</v>
      </c>
      <c r="V18" s="237">
        <v>2253</v>
      </c>
      <c r="W18" s="237">
        <v>3363</v>
      </c>
      <c r="X18" s="237">
        <v>4377</v>
      </c>
      <c r="Y18" s="237">
        <v>7314</v>
      </c>
      <c r="Z18" s="237">
        <v>105</v>
      </c>
      <c r="AA18" s="237">
        <v>70254</v>
      </c>
      <c r="AB18" s="237">
        <v>10236</v>
      </c>
      <c r="AC18" s="238">
        <v>8307</v>
      </c>
      <c r="AD18" s="237">
        <v>468564</v>
      </c>
      <c r="AE18" s="237">
        <v>508185</v>
      </c>
      <c r="AF18" s="237">
        <v>516360</v>
      </c>
      <c r="AG18" s="237">
        <v>599694</v>
      </c>
      <c r="AH18" s="237">
        <v>12867</v>
      </c>
      <c r="AI18" s="237">
        <v>13647</v>
      </c>
      <c r="AJ18" s="237">
        <v>23073</v>
      </c>
      <c r="AK18" s="239">
        <v>0</v>
      </c>
    </row>
    <row r="19" spans="1:37">
      <c r="A19" s="5" t="s">
        <v>29</v>
      </c>
      <c r="B19" s="18">
        <v>181539</v>
      </c>
      <c r="C19" s="18">
        <v>193803</v>
      </c>
      <c r="D19" s="18">
        <v>202467</v>
      </c>
      <c r="E19" s="18">
        <v>225186</v>
      </c>
      <c r="F19" s="18">
        <v>165552</v>
      </c>
      <c r="G19" s="18">
        <v>148971</v>
      </c>
      <c r="H19" s="18">
        <v>171615</v>
      </c>
      <c r="I19" s="18">
        <v>195720</v>
      </c>
      <c r="J19" s="18">
        <v>10545</v>
      </c>
      <c r="K19" s="18">
        <v>12270</v>
      </c>
      <c r="L19" s="18">
        <v>14385</v>
      </c>
      <c r="M19" s="18">
        <v>19521</v>
      </c>
      <c r="N19" s="18">
        <v>2646</v>
      </c>
      <c r="O19" s="18">
        <v>3141</v>
      </c>
      <c r="P19" s="18">
        <v>3933</v>
      </c>
      <c r="Q19" s="18">
        <v>6099</v>
      </c>
      <c r="R19" s="18">
        <v>5766</v>
      </c>
      <c r="S19" s="18">
        <v>7779</v>
      </c>
      <c r="T19" s="18">
        <v>10038</v>
      </c>
      <c r="U19" s="18">
        <v>15987</v>
      </c>
      <c r="V19" s="18">
        <v>768</v>
      </c>
      <c r="W19" s="18">
        <v>1284</v>
      </c>
      <c r="X19" s="18">
        <v>2043</v>
      </c>
      <c r="Y19" s="18">
        <v>4014</v>
      </c>
      <c r="Z19" s="18">
        <v>45</v>
      </c>
      <c r="AA19" s="18">
        <v>26343</v>
      </c>
      <c r="AB19" s="18">
        <v>4164</v>
      </c>
      <c r="AC19" s="172">
        <v>3054</v>
      </c>
      <c r="AD19" s="18">
        <v>176739</v>
      </c>
      <c r="AE19" s="18">
        <v>187176</v>
      </c>
      <c r="AF19" s="18">
        <v>192585</v>
      </c>
      <c r="AG19" s="18">
        <v>225186</v>
      </c>
      <c r="AH19" s="18">
        <v>4803</v>
      </c>
      <c r="AI19" s="18">
        <v>6624</v>
      </c>
      <c r="AJ19" s="18">
        <v>9885</v>
      </c>
      <c r="AK19" s="42">
        <v>0</v>
      </c>
    </row>
    <row r="20" spans="1:37">
      <c r="A20" s="5" t="s">
        <v>30</v>
      </c>
      <c r="B20" s="18">
        <v>91005</v>
      </c>
      <c r="C20" s="18">
        <v>90873</v>
      </c>
      <c r="D20" s="18">
        <v>93342</v>
      </c>
      <c r="E20" s="18">
        <v>97467</v>
      </c>
      <c r="F20" s="18">
        <v>83193</v>
      </c>
      <c r="G20" s="18">
        <v>69558</v>
      </c>
      <c r="H20" s="18">
        <v>79731</v>
      </c>
      <c r="I20" s="18">
        <v>84324</v>
      </c>
      <c r="J20" s="18">
        <v>10038</v>
      </c>
      <c r="K20" s="18">
        <v>10422</v>
      </c>
      <c r="L20" s="18">
        <v>11607</v>
      </c>
      <c r="M20" s="18">
        <v>14484</v>
      </c>
      <c r="N20" s="18">
        <v>1278</v>
      </c>
      <c r="O20" s="18">
        <v>1461</v>
      </c>
      <c r="P20" s="18">
        <v>1914</v>
      </c>
      <c r="Q20" s="18">
        <v>2523</v>
      </c>
      <c r="R20" s="18">
        <v>852</v>
      </c>
      <c r="S20" s="18">
        <v>1149</v>
      </c>
      <c r="T20" s="18">
        <v>2838</v>
      </c>
      <c r="U20" s="18">
        <v>5406</v>
      </c>
      <c r="V20" s="18">
        <v>114</v>
      </c>
      <c r="W20" s="18">
        <v>147</v>
      </c>
      <c r="X20" s="18">
        <v>315</v>
      </c>
      <c r="Y20" s="18">
        <v>540</v>
      </c>
      <c r="Z20" s="18">
        <v>12</v>
      </c>
      <c r="AA20" s="18">
        <v>13878</v>
      </c>
      <c r="AB20" s="18">
        <v>2031</v>
      </c>
      <c r="AC20" s="172">
        <v>1428</v>
      </c>
      <c r="AD20" s="18">
        <v>89088</v>
      </c>
      <c r="AE20" s="18">
        <v>88440</v>
      </c>
      <c r="AF20" s="18">
        <v>89628</v>
      </c>
      <c r="AG20" s="18">
        <v>97467</v>
      </c>
      <c r="AH20" s="18">
        <v>1914</v>
      </c>
      <c r="AI20" s="18">
        <v>2433</v>
      </c>
      <c r="AJ20" s="18">
        <v>3714</v>
      </c>
      <c r="AK20" s="42">
        <v>0</v>
      </c>
    </row>
    <row r="21" spans="1:37">
      <c r="A21" s="5" t="s">
        <v>31</v>
      </c>
      <c r="B21" s="18">
        <v>3736554</v>
      </c>
      <c r="C21" s="18">
        <v>4027326</v>
      </c>
      <c r="D21" s="18">
        <v>4241448</v>
      </c>
      <c r="E21" s="18">
        <v>4699755</v>
      </c>
      <c r="F21" s="18">
        <v>2870964</v>
      </c>
      <c r="G21" s="18">
        <v>2609208</v>
      </c>
      <c r="H21" s="18">
        <v>2968974</v>
      </c>
      <c r="I21" s="18">
        <v>3297864</v>
      </c>
      <c r="J21" s="18">
        <v>525888</v>
      </c>
      <c r="K21" s="18">
        <v>564960</v>
      </c>
      <c r="L21" s="18">
        <v>598266</v>
      </c>
      <c r="M21" s="18">
        <v>775836</v>
      </c>
      <c r="N21" s="18">
        <v>231786</v>
      </c>
      <c r="O21" s="18">
        <v>265965</v>
      </c>
      <c r="P21" s="18">
        <v>295938</v>
      </c>
      <c r="Q21" s="18">
        <v>381642</v>
      </c>
      <c r="R21" s="18">
        <v>238170</v>
      </c>
      <c r="S21" s="18">
        <v>354549</v>
      </c>
      <c r="T21" s="18">
        <v>471708</v>
      </c>
      <c r="U21" s="18">
        <v>707598</v>
      </c>
      <c r="V21" s="18">
        <v>24084</v>
      </c>
      <c r="W21" s="18">
        <v>34746</v>
      </c>
      <c r="X21" s="18">
        <v>46956</v>
      </c>
      <c r="Y21" s="18">
        <v>70332</v>
      </c>
      <c r="Z21" s="18">
        <v>804</v>
      </c>
      <c r="AA21" s="18">
        <v>430839</v>
      </c>
      <c r="AB21" s="18">
        <v>67734</v>
      </c>
      <c r="AC21" s="18">
        <v>58053</v>
      </c>
      <c r="AD21" s="18">
        <v>3585978</v>
      </c>
      <c r="AE21" s="18">
        <v>3859584</v>
      </c>
      <c r="AF21" s="18">
        <v>4010832</v>
      </c>
      <c r="AG21" s="18">
        <v>4699755</v>
      </c>
      <c r="AH21" s="18">
        <v>150576</v>
      </c>
      <c r="AI21" s="18">
        <v>167745</v>
      </c>
      <c r="AJ21" s="18">
        <v>230613</v>
      </c>
      <c r="AK21" s="42">
        <v>0</v>
      </c>
    </row>
    <row r="22" spans="1:37">
      <c r="A22" s="5" t="s">
        <v>32</v>
      </c>
      <c r="B22" s="18">
        <v>726</v>
      </c>
      <c r="C22" s="18">
        <v>618</v>
      </c>
      <c r="D22" s="18">
        <v>600</v>
      </c>
      <c r="E22" s="18">
        <v>669</v>
      </c>
      <c r="F22" s="18">
        <v>468</v>
      </c>
      <c r="G22" s="18">
        <v>381</v>
      </c>
      <c r="H22" s="18">
        <v>417</v>
      </c>
      <c r="I22" s="18">
        <v>498</v>
      </c>
      <c r="J22" s="18">
        <v>393</v>
      </c>
      <c r="K22" s="18">
        <v>369</v>
      </c>
      <c r="L22" s="18">
        <v>336</v>
      </c>
      <c r="M22" s="18">
        <v>438</v>
      </c>
      <c r="N22" s="18">
        <v>15</v>
      </c>
      <c r="O22" s="18">
        <v>6</v>
      </c>
      <c r="P22" s="18">
        <v>3</v>
      </c>
      <c r="Q22" s="18">
        <v>9</v>
      </c>
      <c r="R22" s="18">
        <v>3</v>
      </c>
      <c r="S22" s="18">
        <v>3</v>
      </c>
      <c r="T22" s="18">
        <v>3</v>
      </c>
      <c r="U22" s="18">
        <v>6</v>
      </c>
      <c r="V22" s="18">
        <v>0</v>
      </c>
      <c r="W22" s="18">
        <v>0</v>
      </c>
      <c r="X22" s="18">
        <v>0</v>
      </c>
      <c r="Y22" s="18"/>
      <c r="Z22" s="18">
        <v>0</v>
      </c>
      <c r="AA22" s="18">
        <v>42</v>
      </c>
      <c r="AB22" s="18">
        <v>21</v>
      </c>
      <c r="AC22" s="18">
        <v>18</v>
      </c>
      <c r="AD22" s="18">
        <v>666</v>
      </c>
      <c r="AE22" s="18">
        <v>579</v>
      </c>
      <c r="AF22" s="18">
        <v>567</v>
      </c>
      <c r="AG22" s="18">
        <v>669</v>
      </c>
      <c r="AH22" s="18">
        <v>57</v>
      </c>
      <c r="AI22" s="18">
        <v>39</v>
      </c>
      <c r="AJ22" s="18">
        <v>33</v>
      </c>
      <c r="AK22" s="42">
        <v>0</v>
      </c>
    </row>
    <row r="23" spans="1:37" s="8" customFormat="1" ht="30.75" customHeight="1">
      <c r="A23" s="271" t="s">
        <v>43</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170"/>
    </row>
    <row r="24" spans="1:37" s="8" customFormat="1" ht="29.25" customHeight="1">
      <c r="A24" s="270" t="s">
        <v>42</v>
      </c>
      <c r="B24" s="270"/>
      <c r="C24" s="270"/>
      <c r="D24" s="270"/>
      <c r="E24" s="270"/>
      <c r="F24" s="270"/>
      <c r="G24" s="270"/>
      <c r="H24" s="270"/>
      <c r="I24" s="270"/>
      <c r="J24" s="270"/>
      <c r="K24" s="270"/>
      <c r="L24" s="270"/>
      <c r="M24" s="270"/>
      <c r="N24" s="270"/>
      <c r="O24" s="270"/>
      <c r="P24" s="270"/>
      <c r="Q24" s="270"/>
      <c r="R24" s="270"/>
      <c r="S24" s="270"/>
      <c r="T24" s="270"/>
      <c r="U24" s="270"/>
      <c r="V24" s="270"/>
      <c r="W24" s="270"/>
      <c r="X24" s="10"/>
      <c r="Y24" s="162"/>
    </row>
    <row r="25" spans="1:37" s="8" customFormat="1" ht="19.5" customHeight="1">
      <c r="A25" s="10" t="s">
        <v>39</v>
      </c>
      <c r="B25" s="10"/>
      <c r="C25" s="10"/>
      <c r="D25" s="10"/>
      <c r="E25" s="162"/>
      <c r="F25" s="10"/>
      <c r="G25" s="10"/>
      <c r="H25" s="10"/>
      <c r="I25" s="162"/>
      <c r="J25" s="10"/>
      <c r="K25" s="10"/>
      <c r="L25" s="10"/>
      <c r="M25" s="162"/>
      <c r="N25" s="10"/>
      <c r="O25" s="10"/>
      <c r="P25" s="10"/>
      <c r="Q25" s="162"/>
      <c r="R25" s="10"/>
      <c r="S25" s="10"/>
      <c r="T25" s="10"/>
      <c r="U25" s="162"/>
      <c r="V25" s="10"/>
      <c r="W25" s="10"/>
      <c r="X25" s="10"/>
      <c r="Y25" s="162"/>
    </row>
    <row r="26" spans="1:37" s="8" customFormat="1" ht="24.95" customHeight="1">
      <c r="A26" s="268" t="s">
        <v>56</v>
      </c>
      <c r="B26" s="268"/>
      <c r="C26" s="268"/>
      <c r="D26" s="268"/>
      <c r="E26" s="268"/>
      <c r="F26" s="268"/>
      <c r="G26" s="268"/>
      <c r="H26" s="268"/>
      <c r="I26" s="268"/>
      <c r="J26" s="268"/>
      <c r="K26" s="268"/>
      <c r="L26" s="268"/>
      <c r="M26" s="268"/>
      <c r="N26" s="268"/>
      <c r="O26" s="268"/>
      <c r="P26" s="268"/>
      <c r="Q26" s="268"/>
      <c r="R26" s="268"/>
      <c r="S26" s="268"/>
      <c r="T26" s="268"/>
      <c r="U26" s="161"/>
      <c r="V26" s="10"/>
      <c r="W26" s="10"/>
      <c r="X26" s="10"/>
      <c r="Y26" s="162"/>
    </row>
    <row r="27" spans="1:37" s="6" customFormat="1" ht="41.25" customHeight="1">
      <c r="A27" s="265" t="s">
        <v>279</v>
      </c>
      <c r="B27" s="265"/>
      <c r="C27" s="265"/>
      <c r="D27" s="265"/>
      <c r="E27" s="265"/>
      <c r="F27" s="265"/>
      <c r="G27" s="265"/>
      <c r="H27" s="265"/>
      <c r="I27" s="265"/>
      <c r="J27" s="265"/>
      <c r="K27" s="265"/>
      <c r="L27" s="265"/>
      <c r="M27" s="265"/>
      <c r="N27" s="265"/>
      <c r="O27" s="265"/>
      <c r="P27" s="265"/>
      <c r="Q27" s="265"/>
      <c r="R27" s="265"/>
      <c r="S27" s="265"/>
      <c r="T27" s="265"/>
      <c r="U27" s="265"/>
      <c r="V27" s="266"/>
      <c r="W27" s="266"/>
      <c r="X27" s="266"/>
      <c r="Y27" s="171"/>
    </row>
    <row r="28" spans="1:37" ht="30" customHeight="1">
      <c r="A28" s="5"/>
      <c r="B28" s="257" t="s">
        <v>1</v>
      </c>
      <c r="C28" s="258"/>
      <c r="D28" s="258"/>
      <c r="E28" s="259"/>
      <c r="F28" s="257" t="s">
        <v>2</v>
      </c>
      <c r="G28" s="258"/>
      <c r="H28" s="258"/>
      <c r="I28" s="259"/>
      <c r="J28" s="257" t="s">
        <v>3</v>
      </c>
      <c r="K28" s="258"/>
      <c r="L28" s="258"/>
      <c r="M28" s="259"/>
      <c r="N28" s="257" t="s">
        <v>4</v>
      </c>
      <c r="O28" s="258"/>
      <c r="P28" s="258"/>
      <c r="Q28" s="259"/>
      <c r="R28" s="261" t="s">
        <v>37</v>
      </c>
      <c r="S28" s="262"/>
      <c r="T28" s="262"/>
      <c r="U28" s="263"/>
      <c r="V28" s="264" t="s">
        <v>58</v>
      </c>
      <c r="W28" s="264"/>
      <c r="X28" s="264"/>
      <c r="Y28" s="264"/>
    </row>
    <row r="29" spans="1:37">
      <c r="A29" s="5"/>
      <c r="B29" s="9" t="s">
        <v>11</v>
      </c>
      <c r="C29" s="9" t="s">
        <v>12</v>
      </c>
      <c r="D29" s="9" t="s">
        <v>13</v>
      </c>
      <c r="E29" s="9">
        <v>2018</v>
      </c>
      <c r="F29" s="9" t="s">
        <v>11</v>
      </c>
      <c r="G29" s="9" t="s">
        <v>12</v>
      </c>
      <c r="H29" s="9" t="s">
        <v>13</v>
      </c>
      <c r="I29" s="9">
        <v>2018</v>
      </c>
      <c r="J29" s="9" t="s">
        <v>11</v>
      </c>
      <c r="K29" s="9" t="s">
        <v>12</v>
      </c>
      <c r="L29" s="9" t="s">
        <v>13</v>
      </c>
      <c r="M29" s="9">
        <v>2018</v>
      </c>
      <c r="N29" s="9" t="s">
        <v>11</v>
      </c>
      <c r="O29" s="9" t="s">
        <v>12</v>
      </c>
      <c r="P29" s="9" t="s">
        <v>13</v>
      </c>
      <c r="Q29" s="9">
        <v>2018</v>
      </c>
      <c r="R29" s="9" t="s">
        <v>11</v>
      </c>
      <c r="S29" s="9" t="s">
        <v>12</v>
      </c>
      <c r="T29" s="9" t="s">
        <v>13</v>
      </c>
      <c r="U29" s="9">
        <v>2018</v>
      </c>
      <c r="V29" s="9" t="s">
        <v>11</v>
      </c>
      <c r="W29" s="9" t="s">
        <v>12</v>
      </c>
      <c r="X29" s="9" t="s">
        <v>13</v>
      </c>
      <c r="Y29" s="9">
        <v>2018</v>
      </c>
    </row>
    <row r="30" spans="1:37">
      <c r="A30" s="5" t="s">
        <v>34</v>
      </c>
      <c r="B30" s="7">
        <f t="shared" ref="B30:B48" si="0">F4/AD4</f>
        <v>0.80059085924685525</v>
      </c>
      <c r="C30" s="7">
        <f t="shared" ref="C30:C48" si="1">G4/AE4</f>
        <v>0.67603077901114539</v>
      </c>
      <c r="D30" s="7">
        <f t="shared" ref="D30:D48" si="2">H4/AF4</f>
        <v>0.74023770242922549</v>
      </c>
      <c r="E30" s="7">
        <f t="shared" ref="E30:E48" si="3">I4/E4</f>
        <v>0.70171584520885777</v>
      </c>
      <c r="F30" s="7">
        <f t="shared" ref="F30:F48" si="4">J4/AD4</f>
        <v>0.14673367086362979</v>
      </c>
      <c r="G30" s="7">
        <f t="shared" ref="G30:G48" si="5">K4/AE4</f>
        <v>0.14645210577895285</v>
      </c>
      <c r="H30" s="7">
        <f t="shared" ref="H30:H48" si="6">L4/AF4</f>
        <v>0.14922588162442957</v>
      </c>
      <c r="I30" s="7">
        <f t="shared" ref="I30:I48" si="7">M4/E4</f>
        <v>0.16514978223241136</v>
      </c>
      <c r="J30" s="7">
        <f t="shared" ref="J30:J48" si="8">N4/AD4</f>
        <v>6.4628157655031548E-2</v>
      </c>
      <c r="K30" s="7">
        <f t="shared" ref="K30:K48" si="9">O4/AE4</f>
        <v>6.8902271743447097E-2</v>
      </c>
      <c r="L30" s="7">
        <f t="shared" ref="L30:L48" si="10">P4/AF4</f>
        <v>7.3774954492219921E-2</v>
      </c>
      <c r="M30" s="7">
        <f t="shared" ref="M30:M48" si="11">Q4/E4</f>
        <v>8.119501559859281E-2</v>
      </c>
      <c r="N30" s="7">
        <f t="shared" ref="N30:N48" si="12">R4/AD4</f>
        <v>6.6406423168641635E-2</v>
      </c>
      <c r="O30" s="7">
        <f t="shared" ref="O30:O48" si="13">S4/AE4</f>
        <v>9.1848193975228504E-2</v>
      </c>
      <c r="P30" s="7">
        <f t="shared" ref="P30:P48" si="14">T4/AF4</f>
        <v>0.11759255242930028</v>
      </c>
      <c r="Q30" s="7">
        <f t="shared" ref="Q30:Q48" si="15">U4/E4</f>
        <v>0.15054046188173661</v>
      </c>
      <c r="R30" s="7">
        <f t="shared" ref="R30:R48" si="16">V4/AD4</f>
        <v>6.7149179413272756E-3</v>
      </c>
      <c r="S30" s="7">
        <f t="shared" ref="S30:S48" si="17">W4/AE4</f>
        <v>9.001174302743175E-3</v>
      </c>
      <c r="T30" s="7">
        <f t="shared" ref="T30:T48" si="18">X4/AF4</f>
        <v>1.1704885224667087E-2</v>
      </c>
      <c r="U30" s="7">
        <f t="shared" ref="U30:U48" si="19">Y4/E4</f>
        <v>1.4962905474059362E-2</v>
      </c>
      <c r="V30" s="7">
        <f t="shared" ref="V30:V48" si="20">Z4/AD4</f>
        <v>2.2416517292921147E-4</v>
      </c>
      <c r="W30" s="7">
        <f t="shared" ref="W30:W48" si="21">AA4/AE4</f>
        <v>0.11162171131115448</v>
      </c>
      <c r="X30" s="7">
        <f t="shared" ref="X30:X48" si="22">AB4/AF4</f>
        <v>1.688985546699134E-2</v>
      </c>
      <c r="Y30" s="7">
        <f t="shared" ref="Y30:Y48" si="23">AC4/E4</f>
        <v>1.2354417388729187E-2</v>
      </c>
    </row>
    <row r="31" spans="1:37">
      <c r="A31" s="5" t="s">
        <v>15</v>
      </c>
      <c r="B31" s="7">
        <f t="shared" si="0"/>
        <v>0.77232007818135284</v>
      </c>
      <c r="C31" s="7">
        <f t="shared" si="1"/>
        <v>0.6799073588533473</v>
      </c>
      <c r="D31" s="7">
        <f t="shared" si="2"/>
        <v>0.75670945157526259</v>
      </c>
      <c r="E31" s="7">
        <f t="shared" si="3"/>
        <v>0.73137103799504122</v>
      </c>
      <c r="F31" s="7">
        <f t="shared" si="4"/>
        <v>0.3159596993740838</v>
      </c>
      <c r="G31" s="7">
        <f t="shared" si="5"/>
        <v>0.31701188603391017</v>
      </c>
      <c r="H31" s="7">
        <f t="shared" si="6"/>
        <v>0.32360949047063398</v>
      </c>
      <c r="I31" s="7">
        <f t="shared" si="7"/>
        <v>0.35994773168933858</v>
      </c>
      <c r="J31" s="7">
        <f t="shared" si="8"/>
        <v>2.2826162831281849E-2</v>
      </c>
      <c r="K31" s="7">
        <f t="shared" si="9"/>
        <v>2.6962069568257297E-2</v>
      </c>
      <c r="L31" s="7">
        <f t="shared" si="10"/>
        <v>3.2131898526297595E-2</v>
      </c>
      <c r="M31" s="7">
        <f t="shared" si="11"/>
        <v>4.2116196475239565E-2</v>
      </c>
      <c r="N31" s="7">
        <f t="shared" si="12"/>
        <v>1.5496661004723456E-2</v>
      </c>
      <c r="O31" s="7">
        <f t="shared" si="13"/>
        <v>1.8790421255025346E-2</v>
      </c>
      <c r="P31" s="7">
        <f t="shared" si="14"/>
        <v>2.8285578460607631E-2</v>
      </c>
      <c r="Q31" s="7">
        <f t="shared" si="15"/>
        <v>3.9318501641761039E-2</v>
      </c>
      <c r="R31" s="7">
        <f t="shared" si="16"/>
        <v>2.1174116387835352E-3</v>
      </c>
      <c r="S31" s="7">
        <f t="shared" si="17"/>
        <v>2.5345219367243488E-3</v>
      </c>
      <c r="T31" s="7">
        <f t="shared" si="18"/>
        <v>3.9975798435541729E-3</v>
      </c>
      <c r="U31" s="7">
        <f t="shared" si="19"/>
        <v>5.0257991020572273E-3</v>
      </c>
      <c r="V31" s="7">
        <f t="shared" si="20"/>
        <v>3.2575563673592852E-4</v>
      </c>
      <c r="W31" s="7">
        <f t="shared" si="21"/>
        <v>0.10732389442405174</v>
      </c>
      <c r="X31" s="7">
        <f t="shared" si="22"/>
        <v>1.8475301439128743E-2</v>
      </c>
      <c r="Y31" s="7">
        <f t="shared" si="23"/>
        <v>1.1860885880855055E-2</v>
      </c>
    </row>
    <row r="32" spans="1:37">
      <c r="A32" s="5" t="s">
        <v>16</v>
      </c>
      <c r="B32" s="7">
        <f t="shared" si="0"/>
        <v>0.68548477042058498</v>
      </c>
      <c r="C32" s="7">
        <f t="shared" si="1"/>
        <v>0.56507601382025441</v>
      </c>
      <c r="D32" s="7">
        <f t="shared" si="2"/>
        <v>0.59282709453841631</v>
      </c>
      <c r="E32" s="7">
        <f t="shared" si="3"/>
        <v>0.53532885670330177</v>
      </c>
      <c r="F32" s="7">
        <f t="shared" si="4"/>
        <v>0.11579757730402304</v>
      </c>
      <c r="G32" s="7">
        <f t="shared" si="5"/>
        <v>0.11081141938467425</v>
      </c>
      <c r="H32" s="7">
        <f t="shared" si="6"/>
        <v>0.1072308132552517</v>
      </c>
      <c r="I32" s="7">
        <f t="shared" si="7"/>
        <v>0.11528403950326967</v>
      </c>
      <c r="J32" s="7">
        <f t="shared" si="8"/>
        <v>0.14026120286066371</v>
      </c>
      <c r="K32" s="7">
        <f t="shared" si="9"/>
        <v>0.14361878566741804</v>
      </c>
      <c r="L32" s="7">
        <f t="shared" si="10"/>
        <v>0.14642785522600937</v>
      </c>
      <c r="M32" s="7">
        <f t="shared" si="11"/>
        <v>0.15522250174649652</v>
      </c>
      <c r="N32" s="7">
        <f t="shared" si="12"/>
        <v>0.13750554260392212</v>
      </c>
      <c r="O32" s="7">
        <f t="shared" si="13"/>
        <v>0.18907938414157285</v>
      </c>
      <c r="P32" s="7">
        <f t="shared" si="14"/>
        <v>0.23075241827002158</v>
      </c>
      <c r="Q32" s="7">
        <f t="shared" si="15"/>
        <v>0.28164976159845467</v>
      </c>
      <c r="R32" s="7">
        <f t="shared" si="16"/>
        <v>1.2091717513540275E-2</v>
      </c>
      <c r="S32" s="7">
        <f t="shared" si="17"/>
        <v>1.497759172140614E-2</v>
      </c>
      <c r="T32" s="7">
        <f t="shared" si="18"/>
        <v>1.8735537134217647E-2</v>
      </c>
      <c r="U32" s="7">
        <f t="shared" si="19"/>
        <v>2.2801800322958699E-2</v>
      </c>
      <c r="V32" s="7">
        <f t="shared" si="20"/>
        <v>2.5298756552513961E-4</v>
      </c>
      <c r="W32" s="7">
        <f t="shared" si="21"/>
        <v>8.0795705745768331E-2</v>
      </c>
      <c r="X32" s="7">
        <f t="shared" si="22"/>
        <v>1.1746043906274997E-2</v>
      </c>
      <c r="Y32" s="7">
        <f t="shared" si="23"/>
        <v>1.0654583074062904E-2</v>
      </c>
    </row>
    <row r="33" spans="1:25">
      <c r="A33" s="5" t="s">
        <v>17</v>
      </c>
      <c r="B33" s="7">
        <f t="shared" si="0"/>
        <v>0.81595263705608168</v>
      </c>
      <c r="C33" s="7">
        <f t="shared" si="1"/>
        <v>0.7037281588656229</v>
      </c>
      <c r="D33" s="7">
        <f t="shared" si="2"/>
        <v>0.77403695338477951</v>
      </c>
      <c r="E33" s="7">
        <f t="shared" si="3"/>
        <v>0.74377676221404532</v>
      </c>
      <c r="F33" s="7">
        <f t="shared" si="4"/>
        <v>0.2120576120890941</v>
      </c>
      <c r="G33" s="7">
        <f t="shared" si="5"/>
        <v>0.21019486790085756</v>
      </c>
      <c r="H33" s="7">
        <f t="shared" si="6"/>
        <v>0.21892057218144176</v>
      </c>
      <c r="I33" s="7">
        <f t="shared" si="7"/>
        <v>0.23895137952256865</v>
      </c>
      <c r="J33" s="7">
        <f t="shared" si="8"/>
        <v>3.0677475492125125E-2</v>
      </c>
      <c r="K33" s="7">
        <f t="shared" si="9"/>
        <v>3.2403700921929034E-2</v>
      </c>
      <c r="L33" s="7">
        <f t="shared" si="10"/>
        <v>3.8427755819060168E-2</v>
      </c>
      <c r="M33" s="7">
        <f t="shared" si="11"/>
        <v>4.52682441368654E-2</v>
      </c>
      <c r="N33" s="7">
        <f t="shared" si="12"/>
        <v>3.4918802633995327E-2</v>
      </c>
      <c r="O33" s="7">
        <f t="shared" si="13"/>
        <v>4.9917876509380239E-2</v>
      </c>
      <c r="P33" s="7">
        <f t="shared" si="14"/>
        <v>6.8973900495639631E-2</v>
      </c>
      <c r="Q33" s="7">
        <f t="shared" si="15"/>
        <v>9.549281757827334E-2</v>
      </c>
      <c r="R33" s="7">
        <f t="shared" si="16"/>
        <v>4.7572824024276136E-3</v>
      </c>
      <c r="S33" s="7">
        <f t="shared" si="17"/>
        <v>6.6689226553537087E-3</v>
      </c>
      <c r="T33" s="7">
        <f t="shared" si="18"/>
        <v>9.316770186335404E-3</v>
      </c>
      <c r="U33" s="7">
        <f t="shared" si="19"/>
        <v>1.1189388086477143E-2</v>
      </c>
      <c r="V33" s="7">
        <f t="shared" si="20"/>
        <v>1.3992007065963567E-4</v>
      </c>
      <c r="W33" s="7">
        <f t="shared" si="21"/>
        <v>0.11486558984474945</v>
      </c>
      <c r="X33" s="7">
        <f t="shared" si="22"/>
        <v>1.741012610577828E-2</v>
      </c>
      <c r="Y33" s="7">
        <f t="shared" si="23"/>
        <v>1.2263150313617138E-2</v>
      </c>
    </row>
    <row r="34" spans="1:25">
      <c r="A34" s="5" t="s">
        <v>18</v>
      </c>
      <c r="B34" s="7">
        <f t="shared" si="0"/>
        <v>0.7824047306176084</v>
      </c>
      <c r="C34" s="7">
        <f t="shared" si="1"/>
        <v>0.67139456820262433</v>
      </c>
      <c r="D34" s="7">
        <f t="shared" si="2"/>
        <v>0.75662053443156785</v>
      </c>
      <c r="E34" s="7">
        <f t="shared" si="3"/>
        <v>0.73614501181527325</v>
      </c>
      <c r="F34" s="7">
        <f t="shared" si="4"/>
        <v>0.2788173455978975</v>
      </c>
      <c r="G34" s="7">
        <f t="shared" si="5"/>
        <v>0.27530057979859629</v>
      </c>
      <c r="H34" s="7">
        <f t="shared" si="6"/>
        <v>0.27512929795996555</v>
      </c>
      <c r="I34" s="7">
        <f t="shared" si="7"/>
        <v>0.291015530034133</v>
      </c>
      <c r="J34" s="7">
        <f t="shared" si="8"/>
        <v>2.392904073587385E-2</v>
      </c>
      <c r="K34" s="7">
        <f t="shared" si="9"/>
        <v>2.6304546841623436E-2</v>
      </c>
      <c r="L34" s="7">
        <f t="shared" si="10"/>
        <v>3.0839957858442679E-2</v>
      </c>
      <c r="M34" s="7">
        <f t="shared" si="11"/>
        <v>3.5416646407281711E-2</v>
      </c>
      <c r="N34" s="7">
        <f t="shared" si="12"/>
        <v>2.278580814717477E-2</v>
      </c>
      <c r="O34" s="7">
        <f t="shared" si="13"/>
        <v>3.1833994507171191E-2</v>
      </c>
      <c r="P34" s="7">
        <f t="shared" si="14"/>
        <v>5.1731156019538357E-2</v>
      </c>
      <c r="Q34" s="7">
        <f t="shared" si="15"/>
        <v>7.1708498244726887E-2</v>
      </c>
      <c r="R34" s="7">
        <f t="shared" si="16"/>
        <v>1.9448094612352167E-3</v>
      </c>
      <c r="S34" s="7">
        <f t="shared" si="17"/>
        <v>3.1736344217271895E-3</v>
      </c>
      <c r="T34" s="7">
        <f t="shared" si="18"/>
        <v>5.0641700986495545E-3</v>
      </c>
      <c r="U34" s="7">
        <f t="shared" si="19"/>
        <v>7.0697149747649098E-3</v>
      </c>
      <c r="V34" s="7">
        <f t="shared" si="20"/>
        <v>1.8396846254927727E-4</v>
      </c>
      <c r="W34" s="7">
        <f t="shared" si="21"/>
        <v>0.12256332010985657</v>
      </c>
      <c r="X34" s="7">
        <f t="shared" si="22"/>
        <v>1.7574944928646682E-2</v>
      </c>
      <c r="Y34" s="7">
        <f t="shared" si="23"/>
        <v>1.0638608228875945E-2</v>
      </c>
    </row>
    <row r="35" spans="1:25">
      <c r="A35" s="5" t="s">
        <v>19</v>
      </c>
      <c r="B35" s="7">
        <f t="shared" si="0"/>
        <v>0.63131529984256474</v>
      </c>
      <c r="C35" s="7">
        <f t="shared" si="1"/>
        <v>0.54256388171116854</v>
      </c>
      <c r="D35" s="7">
        <f t="shared" si="2"/>
        <v>0.6081906180193597</v>
      </c>
      <c r="E35" s="7">
        <f t="shared" si="3"/>
        <v>0.58109729149567524</v>
      </c>
      <c r="F35" s="7">
        <f t="shared" si="4"/>
        <v>0.46192929726635179</v>
      </c>
      <c r="G35" s="7">
        <f t="shared" si="5"/>
        <v>0.47272466264714325</v>
      </c>
      <c r="H35" s="7">
        <f t="shared" si="6"/>
        <v>0.4885331347728965</v>
      </c>
      <c r="I35" s="7">
        <f t="shared" si="7"/>
        <v>0.52894753456657617</v>
      </c>
      <c r="J35" s="7">
        <f t="shared" si="8"/>
        <v>2.7121797624159151E-2</v>
      </c>
      <c r="K35" s="7">
        <f t="shared" si="9"/>
        <v>3.1151306345104796E-2</v>
      </c>
      <c r="L35" s="7">
        <f t="shared" si="10"/>
        <v>3.8198064035740879E-2</v>
      </c>
      <c r="M35" s="7">
        <f t="shared" si="11"/>
        <v>4.4826062251404758E-2</v>
      </c>
      <c r="N35" s="7">
        <f t="shared" si="12"/>
        <v>1.4884786031200801E-2</v>
      </c>
      <c r="O35" s="7">
        <f t="shared" si="13"/>
        <v>1.7728969279356875E-2</v>
      </c>
      <c r="P35" s="7">
        <f t="shared" si="14"/>
        <v>2.4199553239017124E-2</v>
      </c>
      <c r="Q35" s="7">
        <f t="shared" si="15"/>
        <v>2.8221478628701308E-2</v>
      </c>
      <c r="R35" s="7">
        <f t="shared" si="16"/>
        <v>1.7174753112924003E-3</v>
      </c>
      <c r="S35" s="7">
        <f t="shared" si="17"/>
        <v>2.0815389032443296E-3</v>
      </c>
      <c r="T35" s="7">
        <f t="shared" si="18"/>
        <v>3.9463886820551002E-3</v>
      </c>
      <c r="U35" s="7">
        <f t="shared" si="19"/>
        <v>4.4826062251404758E-3</v>
      </c>
      <c r="V35" s="7">
        <f t="shared" si="20"/>
        <v>7.1561471303850007E-5</v>
      </c>
      <c r="W35" s="7">
        <f t="shared" si="21"/>
        <v>9.2449038185472288E-2</v>
      </c>
      <c r="X35" s="7">
        <f t="shared" si="22"/>
        <v>1.5487714072970961E-2</v>
      </c>
      <c r="Y35" s="7">
        <f t="shared" si="23"/>
        <v>9.2177536460635139E-3</v>
      </c>
    </row>
    <row r="36" spans="1:25">
      <c r="A36" s="5" t="s">
        <v>20</v>
      </c>
      <c r="B36" s="7">
        <f t="shared" si="0"/>
        <v>0.79969915632970723</v>
      </c>
      <c r="C36" s="7">
        <f t="shared" si="1"/>
        <v>0.68481574134415268</v>
      </c>
      <c r="D36" s="7">
        <f t="shared" si="2"/>
        <v>0.7766460149112675</v>
      </c>
      <c r="E36" s="7">
        <f t="shared" si="3"/>
        <v>0.75012622619734559</v>
      </c>
      <c r="F36" s="7">
        <f t="shared" si="4"/>
        <v>0.23317564474286587</v>
      </c>
      <c r="G36" s="7">
        <f t="shared" si="5"/>
        <v>0.23513212386217916</v>
      </c>
      <c r="H36" s="7">
        <f t="shared" si="6"/>
        <v>0.24265462564317966</v>
      </c>
      <c r="I36" s="7">
        <f t="shared" si="7"/>
        <v>0.2700699653779573</v>
      </c>
      <c r="J36" s="7">
        <f t="shared" si="8"/>
        <v>3.4226417562294262E-2</v>
      </c>
      <c r="K36" s="7">
        <f t="shared" si="9"/>
        <v>3.6893775357901157E-2</v>
      </c>
      <c r="L36" s="7">
        <f t="shared" si="10"/>
        <v>4.3893730967132207E-2</v>
      </c>
      <c r="M36" s="7">
        <f t="shared" si="11"/>
        <v>5.6206722446624349E-2</v>
      </c>
      <c r="N36" s="7">
        <f t="shared" si="12"/>
        <v>2.1320660112053368E-2</v>
      </c>
      <c r="O36" s="7">
        <f t="shared" si="13"/>
        <v>2.4616872332821796E-2</v>
      </c>
      <c r="P36" s="7">
        <f t="shared" si="14"/>
        <v>3.5808043683713119E-2</v>
      </c>
      <c r="Q36" s="7">
        <f t="shared" si="15"/>
        <v>4.9606895556837852E-2</v>
      </c>
      <c r="R36" s="7">
        <f t="shared" si="16"/>
        <v>2.1582263303612302E-3</v>
      </c>
      <c r="S36" s="7">
        <f t="shared" si="17"/>
        <v>3.9731758077739708E-3</v>
      </c>
      <c r="T36" s="7">
        <f t="shared" si="18"/>
        <v>4.6623963036858136E-3</v>
      </c>
      <c r="U36" s="7">
        <f t="shared" si="19"/>
        <v>5.5719849971148294E-3</v>
      </c>
      <c r="V36" s="7">
        <f t="shared" si="20"/>
        <v>8.720106385297901E-5</v>
      </c>
      <c r="W36" s="7">
        <f t="shared" si="21"/>
        <v>0.12707855956610398</v>
      </c>
      <c r="X36" s="7">
        <f t="shared" si="22"/>
        <v>1.9363645909902343E-2</v>
      </c>
      <c r="Y36" s="7">
        <f t="shared" si="23"/>
        <v>1.1053808424697057E-2</v>
      </c>
    </row>
    <row r="37" spans="1:25">
      <c r="A37" s="5" t="s">
        <v>21</v>
      </c>
      <c r="B37" s="7">
        <f t="shared" si="0"/>
        <v>0.90062824694937782</v>
      </c>
      <c r="C37" s="7">
        <f t="shared" si="1"/>
        <v>0.76963585769426412</v>
      </c>
      <c r="D37" s="7">
        <f t="shared" si="2"/>
        <v>0.86222887922343516</v>
      </c>
      <c r="E37" s="7">
        <f t="shared" si="3"/>
        <v>0.84773011457881442</v>
      </c>
      <c r="F37" s="7">
        <f t="shared" si="4"/>
        <v>0.14661109097499095</v>
      </c>
      <c r="G37" s="7">
        <f t="shared" si="5"/>
        <v>0.15756560246551568</v>
      </c>
      <c r="H37" s="7">
        <f t="shared" si="6"/>
        <v>0.17426620963792955</v>
      </c>
      <c r="I37" s="7">
        <f t="shared" si="7"/>
        <v>0.19817796718299435</v>
      </c>
      <c r="J37" s="7">
        <f t="shared" si="8"/>
        <v>1.0662075631267368E-2</v>
      </c>
      <c r="K37" s="7">
        <f t="shared" si="9"/>
        <v>1.36141946680231E-2</v>
      </c>
      <c r="L37" s="7">
        <f t="shared" si="10"/>
        <v>1.6332056341273729E-2</v>
      </c>
      <c r="M37" s="7">
        <f t="shared" si="11"/>
        <v>2.1435680200066348E-2</v>
      </c>
      <c r="N37" s="7">
        <f t="shared" si="12"/>
        <v>1.5102090129273892E-2</v>
      </c>
      <c r="O37" s="7">
        <f t="shared" si="13"/>
        <v>2.1483498399210078E-2</v>
      </c>
      <c r="P37" s="7">
        <f t="shared" si="14"/>
        <v>3.4507589941527209E-2</v>
      </c>
      <c r="Q37" s="7">
        <f t="shared" si="15"/>
        <v>4.5346671089902264E-2</v>
      </c>
      <c r="R37" s="7">
        <f t="shared" si="16"/>
        <v>2.053884257581249E-3</v>
      </c>
      <c r="S37" s="7">
        <f t="shared" si="17"/>
        <v>2.2141767152389215E-3</v>
      </c>
      <c r="T37" s="7">
        <f t="shared" si="18"/>
        <v>4.2630411613906729E-3</v>
      </c>
      <c r="U37" s="7">
        <f t="shared" si="19"/>
        <v>5.9458493888279278E-3</v>
      </c>
      <c r="V37" s="7">
        <f t="shared" si="20"/>
        <v>1.2081672103419114E-4</v>
      </c>
      <c r="W37" s="7">
        <f t="shared" si="21"/>
        <v>0.13593249753149217</v>
      </c>
      <c r="X37" s="7">
        <f t="shared" si="22"/>
        <v>2.0249445516605697E-2</v>
      </c>
      <c r="Y37" s="7">
        <f t="shared" si="23"/>
        <v>1.4264934799806058E-2</v>
      </c>
    </row>
    <row r="38" spans="1:25">
      <c r="A38" s="5" t="s">
        <v>22</v>
      </c>
      <c r="B38" s="7">
        <f t="shared" si="0"/>
        <v>0.85144502957828005</v>
      </c>
      <c r="C38" s="7">
        <f t="shared" si="1"/>
        <v>0.73012779463763677</v>
      </c>
      <c r="D38" s="7">
        <f t="shared" si="2"/>
        <v>0.81318837087331852</v>
      </c>
      <c r="E38" s="7">
        <f t="shared" si="3"/>
        <v>0.79396726089523739</v>
      </c>
      <c r="F38" s="7">
        <f t="shared" si="4"/>
        <v>0.18479718759265273</v>
      </c>
      <c r="G38" s="7">
        <f t="shared" si="5"/>
        <v>0.19621627641506809</v>
      </c>
      <c r="H38" s="7">
        <f t="shared" si="6"/>
        <v>0.20600450763320907</v>
      </c>
      <c r="I38" s="7">
        <f t="shared" si="7"/>
        <v>0.22852045879973368</v>
      </c>
      <c r="J38" s="7">
        <f t="shared" si="8"/>
        <v>2.3676742577192957E-2</v>
      </c>
      <c r="K38" s="7">
        <f t="shared" si="9"/>
        <v>2.7340813542333715E-2</v>
      </c>
      <c r="L38" s="7">
        <f t="shared" si="10"/>
        <v>3.4686095794293166E-2</v>
      </c>
      <c r="M38" s="7">
        <f t="shared" si="11"/>
        <v>4.2462845010615709E-2</v>
      </c>
      <c r="N38" s="7">
        <f t="shared" si="12"/>
        <v>3.0877183074729277E-2</v>
      </c>
      <c r="O38" s="7">
        <f t="shared" si="13"/>
        <v>3.7684105019907009E-2</v>
      </c>
      <c r="P38" s="7">
        <f t="shared" si="14"/>
        <v>5.1327483805122823E-2</v>
      </c>
      <c r="Q38" s="7">
        <f t="shared" si="15"/>
        <v>6.4385230970238322E-2</v>
      </c>
      <c r="R38" s="7">
        <f t="shared" si="16"/>
        <v>3.4731536517528133E-3</v>
      </c>
      <c r="S38" s="7">
        <f t="shared" si="17"/>
        <v>5.0950803240805186E-3</v>
      </c>
      <c r="T38" s="7">
        <f t="shared" si="18"/>
        <v>6.3078515032531507E-3</v>
      </c>
      <c r="U38" s="7">
        <f t="shared" si="19"/>
        <v>7.6885388007387027E-3</v>
      </c>
      <c r="V38" s="7">
        <f t="shared" si="20"/>
        <v>3.529627694870745E-4</v>
      </c>
      <c r="W38" s="7">
        <f t="shared" si="21"/>
        <v>0.12431439151376786</v>
      </c>
      <c r="X38" s="7">
        <f t="shared" si="22"/>
        <v>2.0893872170326167E-2</v>
      </c>
      <c r="Y38" s="7">
        <f t="shared" si="23"/>
        <v>1.4108217439917588E-2</v>
      </c>
    </row>
    <row r="39" spans="1:25">
      <c r="A39" s="5" t="s">
        <v>23</v>
      </c>
      <c r="B39" s="7">
        <f t="shared" si="0"/>
        <v>0.80879328390435268</v>
      </c>
      <c r="C39" s="7">
        <f t="shared" si="1"/>
        <v>0.69803978490164365</v>
      </c>
      <c r="D39" s="7">
        <f t="shared" si="2"/>
        <v>0.76953584804708397</v>
      </c>
      <c r="E39" s="7">
        <f t="shared" si="3"/>
        <v>0.74633889355858363</v>
      </c>
      <c r="F39" s="7">
        <f t="shared" si="4"/>
        <v>0.12472644499257102</v>
      </c>
      <c r="G39" s="7">
        <f t="shared" si="5"/>
        <v>0.12771810503324624</v>
      </c>
      <c r="H39" s="7">
        <f t="shared" si="6"/>
        <v>0.13004949170679508</v>
      </c>
      <c r="I39" s="7">
        <f t="shared" si="7"/>
        <v>0.14256117628952633</v>
      </c>
      <c r="J39" s="7">
        <f t="shared" si="8"/>
        <v>7.8769203744501456E-2</v>
      </c>
      <c r="K39" s="7">
        <f t="shared" si="9"/>
        <v>8.0067460152891248E-2</v>
      </c>
      <c r="L39" s="7">
        <f t="shared" si="10"/>
        <v>8.0484216158373464E-2</v>
      </c>
      <c r="M39" s="7">
        <f t="shared" si="11"/>
        <v>8.4397826421527419E-2</v>
      </c>
      <c r="N39" s="7">
        <f t="shared" si="12"/>
        <v>6.7870918632481139E-2</v>
      </c>
      <c r="O39" s="7">
        <f t="shared" si="13"/>
        <v>8.4041803176709659E-2</v>
      </c>
      <c r="P39" s="7">
        <f t="shared" si="14"/>
        <v>0.10530363830925629</v>
      </c>
      <c r="Q39" s="7">
        <f t="shared" si="15"/>
        <v>0.12943801868140975</v>
      </c>
      <c r="R39" s="7">
        <f t="shared" si="16"/>
        <v>8.9952937559925929E-3</v>
      </c>
      <c r="S39" s="7">
        <f t="shared" si="17"/>
        <v>1.2317007423381578E-2</v>
      </c>
      <c r="T39" s="7">
        <f t="shared" si="18"/>
        <v>1.4660246120920279E-2</v>
      </c>
      <c r="U39" s="7">
        <f t="shared" si="19"/>
        <v>1.8728764398773516E-2</v>
      </c>
      <c r="V39" s="7">
        <f t="shared" si="20"/>
        <v>2.48852715788241E-4</v>
      </c>
      <c r="W39" s="7">
        <f t="shared" si="21"/>
        <v>0.10909744397904311</v>
      </c>
      <c r="X39" s="7">
        <f t="shared" si="22"/>
        <v>1.8278491171749598E-2</v>
      </c>
      <c r="Y39" s="7">
        <f t="shared" si="23"/>
        <v>1.4330701203991996E-2</v>
      </c>
    </row>
    <row r="40" spans="1:25">
      <c r="A40" s="5" t="s">
        <v>24</v>
      </c>
      <c r="B40" s="7">
        <f t="shared" si="0"/>
        <v>0.96180371352785143</v>
      </c>
      <c r="C40" s="7">
        <f t="shared" si="1"/>
        <v>0.82666666666666666</v>
      </c>
      <c r="D40" s="7">
        <f t="shared" si="2"/>
        <v>0.93101621979476989</v>
      </c>
      <c r="E40" s="7">
        <f t="shared" si="3"/>
        <v>0.926415850655672</v>
      </c>
      <c r="F40" s="7">
        <f t="shared" si="4"/>
        <v>7.0178097764304656E-2</v>
      </c>
      <c r="G40" s="7">
        <f t="shared" si="5"/>
        <v>7.0902777777777773E-2</v>
      </c>
      <c r="H40" s="7">
        <f t="shared" si="6"/>
        <v>7.5868917576961264E-2</v>
      </c>
      <c r="I40" s="7">
        <f t="shared" si="7"/>
        <v>8.7270228483078513E-2</v>
      </c>
      <c r="J40" s="7">
        <f t="shared" si="8"/>
        <v>5.6081849185297458E-3</v>
      </c>
      <c r="K40" s="7">
        <f t="shared" si="9"/>
        <v>7.7083333333333335E-3</v>
      </c>
      <c r="L40" s="7">
        <f t="shared" si="10"/>
        <v>1.0592519033432638E-2</v>
      </c>
      <c r="M40" s="7">
        <f t="shared" si="11"/>
        <v>1.6434747752390771E-2</v>
      </c>
      <c r="N40" s="7">
        <f t="shared" si="12"/>
        <v>9.3217127699886312E-3</v>
      </c>
      <c r="O40" s="7">
        <f t="shared" si="13"/>
        <v>1.3125E-2</v>
      </c>
      <c r="P40" s="7">
        <f t="shared" si="14"/>
        <v>1.9529956967891428E-2</v>
      </c>
      <c r="Q40" s="7">
        <f t="shared" si="15"/>
        <v>2.7715741854206034E-2</v>
      </c>
      <c r="R40" s="7">
        <f t="shared" si="16"/>
        <v>1.5157256536566881E-3</v>
      </c>
      <c r="S40" s="7">
        <f t="shared" si="17"/>
        <v>2.4305555555555556E-3</v>
      </c>
      <c r="T40" s="7">
        <f t="shared" si="18"/>
        <v>3.0453492221118833E-3</v>
      </c>
      <c r="U40" s="7">
        <f t="shared" si="19"/>
        <v>4.6956422149687909E-3</v>
      </c>
      <c r="V40" s="7">
        <f t="shared" si="20"/>
        <v>1.5157256536566882E-4</v>
      </c>
      <c r="W40" s="7">
        <f t="shared" si="21"/>
        <v>0.14694444444444443</v>
      </c>
      <c r="X40" s="7">
        <f t="shared" si="22"/>
        <v>2.3899371069182392E-2</v>
      </c>
      <c r="Y40" s="7">
        <f t="shared" si="23"/>
        <v>1.5117677375021473E-2</v>
      </c>
    </row>
    <row r="41" spans="1:25">
      <c r="A41" s="5" t="s">
        <v>25</v>
      </c>
      <c r="B41" s="7">
        <f t="shared" si="0"/>
        <v>0.93552719946272667</v>
      </c>
      <c r="C41" s="7">
        <f t="shared" si="1"/>
        <v>0.80385805801482757</v>
      </c>
      <c r="D41" s="7">
        <f t="shared" si="2"/>
        <v>0.89313904068002425</v>
      </c>
      <c r="E41" s="7">
        <f t="shared" si="3"/>
        <v>0.86721698113207546</v>
      </c>
      <c r="F41" s="7">
        <f t="shared" si="4"/>
        <v>8.0068651593164689E-2</v>
      </c>
      <c r="G41" s="7">
        <f t="shared" si="5"/>
        <v>8.6662347945008281E-2</v>
      </c>
      <c r="H41" s="7">
        <f t="shared" si="6"/>
        <v>9.3638264858665582E-2</v>
      </c>
      <c r="I41" s="7">
        <f t="shared" si="7"/>
        <v>0.10654481132075472</v>
      </c>
      <c r="J41" s="7">
        <f t="shared" si="8"/>
        <v>1.4775016789791807E-2</v>
      </c>
      <c r="K41" s="7">
        <f t="shared" si="9"/>
        <v>1.7058950550637011E-2</v>
      </c>
      <c r="L41" s="7">
        <f t="shared" si="10"/>
        <v>1.8012548067192876E-2</v>
      </c>
      <c r="M41" s="7">
        <f t="shared" si="11"/>
        <v>2.3466981132075473E-2</v>
      </c>
      <c r="N41" s="7">
        <f t="shared" si="12"/>
        <v>2.1416312215506307E-2</v>
      </c>
      <c r="O41" s="7">
        <f t="shared" si="13"/>
        <v>2.5552436478802273E-2</v>
      </c>
      <c r="P41" s="7">
        <f t="shared" si="14"/>
        <v>4.3918235175065774E-2</v>
      </c>
      <c r="Q41" s="7">
        <f t="shared" si="15"/>
        <v>7.0577830188679247E-2</v>
      </c>
      <c r="R41" s="7">
        <f t="shared" si="16"/>
        <v>2.0893963137079323E-3</v>
      </c>
      <c r="S41" s="7">
        <f t="shared" si="17"/>
        <v>3.6709134096307495E-3</v>
      </c>
      <c r="T41" s="7">
        <f t="shared" si="18"/>
        <v>4.7223908790393308E-3</v>
      </c>
      <c r="U41" s="7">
        <f t="shared" si="19"/>
        <v>8.4905660377358489E-3</v>
      </c>
      <c r="V41" s="7">
        <f t="shared" si="20"/>
        <v>2.9848518767256176E-4</v>
      </c>
      <c r="W41" s="7">
        <f t="shared" si="21"/>
        <v>0.14035845389764628</v>
      </c>
      <c r="X41" s="7">
        <f t="shared" si="22"/>
        <v>2.1250758955676987E-2</v>
      </c>
      <c r="Y41" s="7">
        <f t="shared" si="23"/>
        <v>1.4681603773584906E-2</v>
      </c>
    </row>
    <row r="42" spans="1:25">
      <c r="A42" s="5" t="s">
        <v>26</v>
      </c>
      <c r="B42" s="7">
        <f t="shared" si="0"/>
        <v>0.94234981226533165</v>
      </c>
      <c r="C42" s="7">
        <f t="shared" si="1"/>
        <v>0.78416103438142815</v>
      </c>
      <c r="D42" s="7">
        <f t="shared" si="2"/>
        <v>0.89225321578262751</v>
      </c>
      <c r="E42" s="7">
        <f t="shared" si="3"/>
        <v>0.87813688212927754</v>
      </c>
      <c r="F42" s="7">
        <f t="shared" si="4"/>
        <v>0.10153316645807259</v>
      </c>
      <c r="G42" s="7">
        <f t="shared" si="5"/>
        <v>0.10468704084631207</v>
      </c>
      <c r="H42" s="7">
        <f t="shared" si="6"/>
        <v>0.1150455268102327</v>
      </c>
      <c r="I42" s="7">
        <f t="shared" si="7"/>
        <v>0.13346007604562737</v>
      </c>
      <c r="J42" s="7">
        <f t="shared" si="8"/>
        <v>1.0638297872340425E-2</v>
      </c>
      <c r="K42" s="7">
        <f t="shared" si="9"/>
        <v>1.5721422274463707E-2</v>
      </c>
      <c r="L42" s="7">
        <f t="shared" si="10"/>
        <v>2.334152334152334E-2</v>
      </c>
      <c r="M42" s="7">
        <f t="shared" si="11"/>
        <v>3.0925221799746515E-2</v>
      </c>
      <c r="N42" s="7">
        <f t="shared" si="12"/>
        <v>1.0090738423028786E-2</v>
      </c>
      <c r="O42" s="7">
        <f t="shared" si="13"/>
        <v>1.564795768439612E-2</v>
      </c>
      <c r="P42" s="7">
        <f t="shared" si="14"/>
        <v>2.8472322589969647E-2</v>
      </c>
      <c r="Q42" s="7">
        <f t="shared" si="15"/>
        <v>4.0747782002534857E-2</v>
      </c>
      <c r="R42" s="7">
        <f t="shared" si="16"/>
        <v>1.7991239048811014E-3</v>
      </c>
      <c r="S42" s="7">
        <f t="shared" si="17"/>
        <v>4.7017337643255955E-3</v>
      </c>
      <c r="T42" s="7">
        <f t="shared" si="18"/>
        <v>5.8534470299176182E-3</v>
      </c>
      <c r="U42" s="7">
        <f t="shared" si="19"/>
        <v>8.4917617237008879E-3</v>
      </c>
      <c r="V42" s="7">
        <f t="shared" si="20"/>
        <v>7.8222778473091366E-5</v>
      </c>
      <c r="W42" s="7">
        <f t="shared" si="21"/>
        <v>0.1623567440493682</v>
      </c>
      <c r="X42" s="7">
        <f t="shared" si="22"/>
        <v>2.5148142795201618E-2</v>
      </c>
      <c r="Y42" s="7">
        <f t="shared" si="23"/>
        <v>1.6286438529784536E-2</v>
      </c>
    </row>
    <row r="43" spans="1:25">
      <c r="A43" s="5" t="s">
        <v>27</v>
      </c>
      <c r="B43" s="7">
        <f t="shared" si="0"/>
        <v>0.95455482275350367</v>
      </c>
      <c r="C43" s="7">
        <f t="shared" si="1"/>
        <v>0.79639944300775811</v>
      </c>
      <c r="D43" s="7">
        <f t="shared" si="2"/>
        <v>0.9118731931013857</v>
      </c>
      <c r="E43" s="7">
        <f t="shared" si="3"/>
        <v>0.90498812351543945</v>
      </c>
      <c r="F43" s="7">
        <f t="shared" si="4"/>
        <v>8.748969497114592E-2</v>
      </c>
      <c r="G43" s="7">
        <f t="shared" si="5"/>
        <v>9.6677939128704996E-2</v>
      </c>
      <c r="H43" s="7">
        <f t="shared" si="6"/>
        <v>0.10537334263782275</v>
      </c>
      <c r="I43" s="7">
        <f t="shared" si="7"/>
        <v>0.11676959619952494</v>
      </c>
      <c r="J43" s="7">
        <f t="shared" si="8"/>
        <v>6.3891178895300908E-3</v>
      </c>
      <c r="K43" s="7">
        <f t="shared" si="9"/>
        <v>9.3495126317883429E-3</v>
      </c>
      <c r="L43" s="7">
        <f t="shared" si="10"/>
        <v>1.04675505931612E-2</v>
      </c>
      <c r="M43" s="7">
        <f t="shared" si="11"/>
        <v>1.510688836104513E-2</v>
      </c>
      <c r="N43" s="7">
        <f t="shared" si="12"/>
        <v>8.3470733718054406E-3</v>
      </c>
      <c r="O43" s="7">
        <f t="shared" si="13"/>
        <v>1.1438233538889994E-2</v>
      </c>
      <c r="P43" s="7">
        <f t="shared" si="14"/>
        <v>2.2430465556774002E-2</v>
      </c>
      <c r="Q43" s="7">
        <f t="shared" si="15"/>
        <v>3.3824228028503565E-2</v>
      </c>
      <c r="R43" s="7">
        <f t="shared" si="16"/>
        <v>1.8549051937345425E-3</v>
      </c>
      <c r="S43" s="7">
        <f t="shared" si="17"/>
        <v>2.2876467077779989E-3</v>
      </c>
      <c r="T43" s="7">
        <f t="shared" si="18"/>
        <v>3.9876383212042671E-3</v>
      </c>
      <c r="U43" s="7">
        <f t="shared" si="19"/>
        <v>5.3206650831353923E-3</v>
      </c>
      <c r="V43" s="7">
        <f t="shared" si="20"/>
        <v>1.0305028854080792E-4</v>
      </c>
      <c r="W43" s="7">
        <f t="shared" si="21"/>
        <v>0.16719713546847026</v>
      </c>
      <c r="X43" s="7">
        <f t="shared" si="22"/>
        <v>2.7913468248429867E-2</v>
      </c>
      <c r="Y43" s="7">
        <f t="shared" si="23"/>
        <v>1.824228028503563E-2</v>
      </c>
    </row>
    <row r="44" spans="1:25">
      <c r="A44" s="236" t="s">
        <v>28</v>
      </c>
      <c r="B44" s="240">
        <f t="shared" si="0"/>
        <v>0.91796424821369116</v>
      </c>
      <c r="C44" s="240">
        <f t="shared" si="1"/>
        <v>0.77377136279110958</v>
      </c>
      <c r="D44" s="240">
        <f t="shared" si="2"/>
        <v>0.86887055542644664</v>
      </c>
      <c r="E44" s="240">
        <f t="shared" si="3"/>
        <v>0.82432040340573698</v>
      </c>
      <c r="F44" s="240">
        <f t="shared" si="4"/>
        <v>6.7514789868619862E-2</v>
      </c>
      <c r="G44" s="240">
        <f t="shared" si="5"/>
        <v>7.2156793293780802E-2</v>
      </c>
      <c r="H44" s="240">
        <f t="shared" si="6"/>
        <v>8.1158494073901924E-2</v>
      </c>
      <c r="I44" s="240">
        <f t="shared" si="7"/>
        <v>9.3877877717635991E-2</v>
      </c>
      <c r="J44" s="240">
        <f t="shared" si="8"/>
        <v>1.8394498937178271E-2</v>
      </c>
      <c r="K44" s="240">
        <f t="shared" si="9"/>
        <v>2.1494140913250095E-2</v>
      </c>
      <c r="L44" s="240">
        <f t="shared" si="10"/>
        <v>2.4633976295607717E-2</v>
      </c>
      <c r="M44" s="240">
        <f t="shared" si="11"/>
        <v>3.156109615904111E-2</v>
      </c>
      <c r="N44" s="240">
        <f t="shared" si="12"/>
        <v>4.1469255000384155E-2</v>
      </c>
      <c r="O44" s="240">
        <f t="shared" si="13"/>
        <v>5.7404291744148295E-2</v>
      </c>
      <c r="P44" s="240">
        <f t="shared" si="14"/>
        <v>6.9422495933069955E-2</v>
      </c>
      <c r="Q44" s="240">
        <f t="shared" si="15"/>
        <v>0.1111767001170597</v>
      </c>
      <c r="R44" s="240">
        <f t="shared" si="16"/>
        <v>4.8083079365892388E-3</v>
      </c>
      <c r="S44" s="240">
        <f t="shared" si="17"/>
        <v>6.6176687623601639E-3</v>
      </c>
      <c r="T44" s="240">
        <f t="shared" si="18"/>
        <v>8.4766442017197297E-3</v>
      </c>
      <c r="U44" s="240">
        <f t="shared" si="19"/>
        <v>1.219622007223684E-2</v>
      </c>
      <c r="V44" s="240">
        <f t="shared" si="20"/>
        <v>2.2408891848285401E-4</v>
      </c>
      <c r="W44" s="240">
        <f t="shared" si="21"/>
        <v>0.13824493048791286</v>
      </c>
      <c r="X44" s="240">
        <f t="shared" si="22"/>
        <v>1.9823379037880548E-2</v>
      </c>
      <c r="Y44" s="240">
        <f t="shared" si="23"/>
        <v>1.385206455292199E-2</v>
      </c>
    </row>
    <row r="45" spans="1:25">
      <c r="A45" s="5" t="s">
        <v>29</v>
      </c>
      <c r="B45" s="7">
        <f t="shared" si="0"/>
        <v>0.93670327431975964</v>
      </c>
      <c r="C45" s="7">
        <f t="shared" si="1"/>
        <v>0.79588729324272345</v>
      </c>
      <c r="D45" s="7">
        <f t="shared" si="2"/>
        <v>0.89111301503232343</v>
      </c>
      <c r="E45" s="7">
        <f t="shared" si="3"/>
        <v>0.86914817084543439</v>
      </c>
      <c r="F45" s="7">
        <f t="shared" si="4"/>
        <v>5.9664250674723744E-2</v>
      </c>
      <c r="G45" s="7">
        <f t="shared" si="5"/>
        <v>6.5553276061033464E-2</v>
      </c>
      <c r="H45" s="7">
        <f t="shared" si="6"/>
        <v>7.4694290832619359E-2</v>
      </c>
      <c r="I45" s="7">
        <f t="shared" si="7"/>
        <v>8.6688337640883531E-2</v>
      </c>
      <c r="J45" s="7">
        <f t="shared" si="8"/>
        <v>1.4971228761054436E-2</v>
      </c>
      <c r="K45" s="7">
        <f t="shared" si="9"/>
        <v>1.6780997563790229E-2</v>
      </c>
      <c r="L45" s="7">
        <f t="shared" si="10"/>
        <v>2.0422151257886129E-2</v>
      </c>
      <c r="M45" s="7">
        <f t="shared" si="11"/>
        <v>2.7084276997681917E-2</v>
      </c>
      <c r="N45" s="7">
        <f t="shared" si="12"/>
        <v>3.262437832057441E-2</v>
      </c>
      <c r="O45" s="7">
        <f t="shared" si="13"/>
        <v>4.1559815360943712E-2</v>
      </c>
      <c r="P45" s="7">
        <f t="shared" si="14"/>
        <v>5.212243944232417E-2</v>
      </c>
      <c r="Q45" s="7">
        <f t="shared" si="15"/>
        <v>7.0994644427273448E-2</v>
      </c>
      <c r="R45" s="7">
        <f t="shared" si="16"/>
        <v>4.3453906608049153E-3</v>
      </c>
      <c r="S45" s="7">
        <f t="shared" si="17"/>
        <v>6.8598538274137711E-3</v>
      </c>
      <c r="T45" s="7">
        <f t="shared" si="18"/>
        <v>1.0608302827323E-2</v>
      </c>
      <c r="U45" s="7">
        <f t="shared" si="19"/>
        <v>1.7825264448056273E-2</v>
      </c>
      <c r="V45" s="7">
        <f t="shared" si="20"/>
        <v>2.5461273403153801E-4</v>
      </c>
      <c r="W45" s="7">
        <f t="shared" si="21"/>
        <v>0.14073919733299142</v>
      </c>
      <c r="X45" s="7">
        <f t="shared" si="22"/>
        <v>2.1621621621621623E-2</v>
      </c>
      <c r="Y45" s="7">
        <f t="shared" si="23"/>
        <v>1.356212197916389E-2</v>
      </c>
    </row>
    <row r="46" spans="1:25">
      <c r="A46" s="5" t="s">
        <v>30</v>
      </c>
      <c r="B46" s="7">
        <f t="shared" si="0"/>
        <v>0.93382947198275867</v>
      </c>
      <c r="C46" s="7">
        <f t="shared" si="1"/>
        <v>0.78649932157394842</v>
      </c>
      <c r="D46" s="7">
        <f t="shared" si="2"/>
        <v>0.88957691792743343</v>
      </c>
      <c r="E46" s="7">
        <f t="shared" si="3"/>
        <v>0.86515435993720957</v>
      </c>
      <c r="F46" s="7">
        <f t="shared" si="4"/>
        <v>0.11267510775862069</v>
      </c>
      <c r="G46" s="7">
        <f t="shared" si="5"/>
        <v>0.11784260515603799</v>
      </c>
      <c r="H46" s="7">
        <f t="shared" si="6"/>
        <v>0.12950194135761145</v>
      </c>
      <c r="I46" s="7">
        <f t="shared" si="7"/>
        <v>0.14860414294068761</v>
      </c>
      <c r="J46" s="7">
        <f t="shared" si="8"/>
        <v>1.4345366379310345E-2</v>
      </c>
      <c r="K46" s="7">
        <f t="shared" si="9"/>
        <v>1.6519674355495249E-2</v>
      </c>
      <c r="L46" s="7">
        <f t="shared" si="10"/>
        <v>2.1354933726067747E-2</v>
      </c>
      <c r="M46" s="7">
        <f t="shared" si="11"/>
        <v>2.5885684385484317E-2</v>
      </c>
      <c r="N46" s="7">
        <f t="shared" si="12"/>
        <v>9.5635775862068957E-3</v>
      </c>
      <c r="O46" s="7">
        <f t="shared" si="13"/>
        <v>1.2991858887381275E-2</v>
      </c>
      <c r="P46" s="7">
        <f t="shared" si="14"/>
        <v>3.1664212076583209E-2</v>
      </c>
      <c r="Q46" s="7">
        <f t="shared" si="15"/>
        <v>5.5464926590538338E-2</v>
      </c>
      <c r="R46" s="7">
        <f t="shared" si="16"/>
        <v>1.2796336206896551E-3</v>
      </c>
      <c r="S46" s="7">
        <f t="shared" si="17"/>
        <v>1.6621438263229307E-3</v>
      </c>
      <c r="T46" s="7">
        <f t="shared" si="18"/>
        <v>3.514526710402999E-3</v>
      </c>
      <c r="U46" s="7">
        <f t="shared" si="19"/>
        <v>5.5403367293545506E-3</v>
      </c>
      <c r="V46" s="7">
        <f t="shared" si="20"/>
        <v>1.3469827586206896E-4</v>
      </c>
      <c r="W46" s="7">
        <f t="shared" si="21"/>
        <v>0.15691994572591589</v>
      </c>
      <c r="X46" s="7">
        <f t="shared" si="22"/>
        <v>2.2660329361360289E-2</v>
      </c>
      <c r="Y46" s="7">
        <f t="shared" si="23"/>
        <v>1.4651112684293146E-2</v>
      </c>
    </row>
    <row r="47" spans="1:25">
      <c r="A47" s="5" t="s">
        <v>31</v>
      </c>
      <c r="B47" s="7">
        <f t="shared" si="0"/>
        <v>0.80060836959959036</v>
      </c>
      <c r="C47" s="7">
        <f t="shared" si="1"/>
        <v>0.67603347925579549</v>
      </c>
      <c r="D47" s="7">
        <f t="shared" si="2"/>
        <v>0.74023893296951859</v>
      </c>
      <c r="E47" s="7">
        <f t="shared" si="3"/>
        <v>0.70170976997737111</v>
      </c>
      <c r="F47" s="7">
        <f t="shared" si="4"/>
        <v>0.14665120644911933</v>
      </c>
      <c r="G47" s="7">
        <f t="shared" si="5"/>
        <v>0.1463784698039996</v>
      </c>
      <c r="H47" s="7">
        <f t="shared" si="6"/>
        <v>0.14916256776648834</v>
      </c>
      <c r="I47" s="7">
        <f t="shared" si="7"/>
        <v>0.16508009460067599</v>
      </c>
      <c r="J47" s="7">
        <f t="shared" si="8"/>
        <v>6.4636760180904626E-2</v>
      </c>
      <c r="K47" s="7">
        <f t="shared" si="9"/>
        <v>6.8910276340662616E-2</v>
      </c>
      <c r="L47" s="7">
        <f t="shared" si="10"/>
        <v>7.3784691056618681E-2</v>
      </c>
      <c r="M47" s="7">
        <f t="shared" si="11"/>
        <v>8.1204658540711169E-2</v>
      </c>
      <c r="N47" s="7">
        <f t="shared" si="12"/>
        <v>6.6417027656053659E-2</v>
      </c>
      <c r="O47" s="7">
        <f t="shared" si="13"/>
        <v>9.1861972689284643E-2</v>
      </c>
      <c r="P47" s="7">
        <f t="shared" si="14"/>
        <v>0.11760851613829749</v>
      </c>
      <c r="Q47" s="7">
        <f t="shared" si="15"/>
        <v>0.15056061432989593</v>
      </c>
      <c r="R47" s="7">
        <f t="shared" si="16"/>
        <v>6.7161594410227836E-3</v>
      </c>
      <c r="S47" s="7">
        <f t="shared" si="17"/>
        <v>9.0025246244154807E-3</v>
      </c>
      <c r="T47" s="7">
        <f t="shared" si="18"/>
        <v>1.1707296640696993E-2</v>
      </c>
      <c r="U47" s="7">
        <f t="shared" si="19"/>
        <v>1.4965035411420382E-2</v>
      </c>
      <c r="V47" s="7">
        <f t="shared" si="20"/>
        <v>2.2420661811087519E-4</v>
      </c>
      <c r="W47" s="7">
        <f t="shared" si="21"/>
        <v>0.11162835165655159</v>
      </c>
      <c r="X47" s="7">
        <f t="shared" si="22"/>
        <v>1.6887767924460562E-2</v>
      </c>
      <c r="Y47" s="7">
        <f t="shared" si="23"/>
        <v>1.2352346026548193E-2</v>
      </c>
    </row>
    <row r="48" spans="1:25">
      <c r="A48" s="5" t="s">
        <v>32</v>
      </c>
      <c r="B48" s="7">
        <f t="shared" si="0"/>
        <v>0.70270270270270274</v>
      </c>
      <c r="C48" s="7">
        <f t="shared" si="1"/>
        <v>0.65803108808290156</v>
      </c>
      <c r="D48" s="7">
        <f t="shared" si="2"/>
        <v>0.73544973544973546</v>
      </c>
      <c r="E48" s="7">
        <f t="shared" si="3"/>
        <v>0.74439461883408076</v>
      </c>
      <c r="F48" s="7">
        <f t="shared" si="4"/>
        <v>0.59009009009009006</v>
      </c>
      <c r="G48" s="7">
        <f t="shared" si="5"/>
        <v>0.63730569948186533</v>
      </c>
      <c r="H48" s="7">
        <f t="shared" si="6"/>
        <v>0.59259259259259256</v>
      </c>
      <c r="I48" s="7">
        <f t="shared" si="7"/>
        <v>0.6547085201793722</v>
      </c>
      <c r="J48" s="7">
        <f t="shared" si="8"/>
        <v>2.2522522522522521E-2</v>
      </c>
      <c r="K48" s="7">
        <f t="shared" si="9"/>
        <v>1.0362694300518135E-2</v>
      </c>
      <c r="L48" s="7">
        <f t="shared" si="10"/>
        <v>5.2910052910052907E-3</v>
      </c>
      <c r="M48" s="7">
        <f t="shared" si="11"/>
        <v>1.3452914798206279E-2</v>
      </c>
      <c r="N48" s="7">
        <f t="shared" si="12"/>
        <v>4.5045045045045045E-3</v>
      </c>
      <c r="O48" s="7">
        <f t="shared" si="13"/>
        <v>5.1813471502590676E-3</v>
      </c>
      <c r="P48" s="7">
        <f t="shared" si="14"/>
        <v>5.2910052910052907E-3</v>
      </c>
      <c r="Q48" s="7">
        <f t="shared" si="15"/>
        <v>8.9686098654708519E-3</v>
      </c>
      <c r="R48" s="7">
        <f t="shared" si="16"/>
        <v>0</v>
      </c>
      <c r="S48" s="7">
        <f t="shared" si="17"/>
        <v>0</v>
      </c>
      <c r="T48" s="7">
        <f t="shared" si="18"/>
        <v>0</v>
      </c>
      <c r="U48" s="7">
        <f t="shared" si="19"/>
        <v>0</v>
      </c>
      <c r="V48" s="7">
        <f t="shared" si="20"/>
        <v>0</v>
      </c>
      <c r="W48" s="7">
        <f t="shared" si="21"/>
        <v>7.2538860103626937E-2</v>
      </c>
      <c r="X48" s="7">
        <f t="shared" si="22"/>
        <v>3.7037037037037035E-2</v>
      </c>
      <c r="Y48" s="7">
        <f t="shared" si="23"/>
        <v>2.6905829596412557E-2</v>
      </c>
    </row>
    <row r="50" spans="1:21" ht="30" customHeight="1">
      <c r="A50" s="129" t="s">
        <v>35</v>
      </c>
      <c r="B50" s="250"/>
      <c r="C50" s="250"/>
      <c r="D50" s="250"/>
      <c r="E50" s="250"/>
      <c r="F50" s="250"/>
      <c r="G50" s="250"/>
      <c r="H50" s="250"/>
      <c r="I50" s="250"/>
      <c r="J50" s="250"/>
      <c r="K50" s="250"/>
      <c r="L50" s="250"/>
      <c r="M50" s="250"/>
      <c r="N50" s="250"/>
      <c r="O50" s="250"/>
      <c r="P50" s="250"/>
      <c r="Q50" s="250"/>
    </row>
    <row r="51" spans="1:21" ht="30" customHeight="1">
      <c r="A51" s="5"/>
      <c r="B51" s="273" t="s">
        <v>33</v>
      </c>
      <c r="C51" s="275"/>
      <c r="D51" s="273" t="s">
        <v>67</v>
      </c>
      <c r="E51" s="274"/>
      <c r="F51" s="273" t="s">
        <v>68</v>
      </c>
      <c r="G51" s="274"/>
      <c r="H51" s="275" t="s">
        <v>69</v>
      </c>
      <c r="I51" s="274"/>
      <c r="J51" s="273" t="s">
        <v>70</v>
      </c>
      <c r="K51" s="275"/>
      <c r="L51" s="273" t="s">
        <v>37</v>
      </c>
      <c r="M51" s="274"/>
      <c r="N51" s="276"/>
      <c r="O51" s="276"/>
      <c r="P51" s="173"/>
      <c r="Q51" s="173"/>
      <c r="R51" s="277"/>
      <c r="S51" s="277"/>
      <c r="T51" s="277"/>
      <c r="U51" s="169"/>
    </row>
    <row r="52" spans="1:21">
      <c r="A52" s="5"/>
      <c r="B52" s="178" t="s">
        <v>36</v>
      </c>
      <c r="C52" s="178" t="s">
        <v>276</v>
      </c>
      <c r="D52" s="178" t="s">
        <v>36</v>
      </c>
      <c r="E52" s="178" t="s">
        <v>276</v>
      </c>
      <c r="F52" s="178" t="s">
        <v>36</v>
      </c>
      <c r="G52" s="178" t="s">
        <v>276</v>
      </c>
      <c r="H52" s="178" t="s">
        <v>36</v>
      </c>
      <c r="I52" s="179" t="s">
        <v>276</v>
      </c>
      <c r="J52" s="178" t="s">
        <v>36</v>
      </c>
      <c r="K52" s="178" t="s">
        <v>276</v>
      </c>
      <c r="L52" s="178" t="s">
        <v>36</v>
      </c>
      <c r="M52" s="178" t="s">
        <v>276</v>
      </c>
      <c r="N52" s="248"/>
      <c r="O52" s="248"/>
      <c r="Q52" s="17"/>
      <c r="R52" s="174"/>
      <c r="S52" s="17"/>
      <c r="T52" s="17"/>
      <c r="U52" s="17"/>
    </row>
    <row r="53" spans="1:21">
      <c r="A53" s="5" t="s">
        <v>34</v>
      </c>
      <c r="B53" s="7">
        <f>(D4-C4)/ABS(C4)</f>
        <v>5.3154621945124901E-2</v>
      </c>
      <c r="C53" s="7">
        <f>(E4-D4)/ABS(D4)</f>
        <v>0.10805457077248717</v>
      </c>
      <c r="D53" s="7">
        <f>(H4-G4)/ABS(G4)</f>
        <v>0.13787688406105328</v>
      </c>
      <c r="E53" s="177">
        <f>(I4-H4)/ABS(H4)</f>
        <v>0.11078736346947909</v>
      </c>
      <c r="F53" s="7">
        <f>(L4-K4)/ABS(K4)</f>
        <v>5.8861300234023022E-2</v>
      </c>
      <c r="G53" s="7">
        <f>(M4-L4)/ABS(L4)</f>
        <v>0.29680507179191623</v>
      </c>
      <c r="H53" s="7">
        <f>(P4-O4)/ABS(O4)</f>
        <v>0.112668907487198</v>
      </c>
      <c r="I53" s="177">
        <f>(Q4-P4)/ABS(P4)</f>
        <v>0.28961853883037497</v>
      </c>
      <c r="J53" s="7">
        <f>(T4-S4)/ABS(S4)</f>
        <v>0.33045361854073768</v>
      </c>
      <c r="K53" s="177">
        <f>(U4-T4)/ABS(T4)</f>
        <v>0.50007949782811933</v>
      </c>
      <c r="L53" s="7">
        <f>(X4-W4)/ABS(W4)</f>
        <v>0.35132101536867555</v>
      </c>
      <c r="M53" s="7">
        <f>(Y4-X4)/ABS(X4)</f>
        <v>0.49792345537026389</v>
      </c>
      <c r="N53" s="180"/>
      <c r="O53" s="249"/>
      <c r="Q53" s="17"/>
      <c r="R53" s="175"/>
      <c r="S53" s="17"/>
      <c r="T53" s="17"/>
      <c r="U53" s="17"/>
    </row>
    <row r="54" spans="1:21">
      <c r="A54" s="5" t="s">
        <v>15</v>
      </c>
      <c r="B54" s="7">
        <f t="shared" ref="B54:B71" si="24">(D5-C5)/ABS(C5)</f>
        <v>2.1681147706607395E-2</v>
      </c>
      <c r="C54" s="7">
        <f t="shared" ref="C54:C71" si="25">(E5-D5)/ABS(D5)</f>
        <v>0.18054704032593002</v>
      </c>
      <c r="D54" s="7">
        <f t="shared" ref="D54:D71" si="26">(H5-G5)/ABS(G5)</f>
        <v>0.12536152709042997</v>
      </c>
      <c r="E54" s="177">
        <f t="shared" ref="E54:E71" si="27">(I5-H5)/ABS(H5)</f>
        <v>0.24666609554813101</v>
      </c>
      <c r="F54" s="7">
        <f t="shared" ref="F54:F71" si="28">(L5-K5)/ABS(K5)</f>
        <v>3.2186918464401408E-2</v>
      </c>
      <c r="G54" s="7">
        <f t="shared" ref="G54:G71" si="29">(M5-L5)/ABS(L5)</f>
        <v>0.43469551282051283</v>
      </c>
      <c r="H54" s="7">
        <f t="shared" ref="H54:H71" si="30">(P5-O5)/ABS(O5)</f>
        <v>0.20502431118314424</v>
      </c>
      <c r="I54" s="177">
        <f t="shared" ref="I54:I71" si="31">(Q5-P5)/ABS(P5)</f>
        <v>0.69065232010759914</v>
      </c>
      <c r="J54" s="7">
        <f t="shared" ref="J54:J71" si="32">(T5-S5)/ABS(S5)</f>
        <v>0.52209302325581397</v>
      </c>
      <c r="K54" s="177">
        <f t="shared" ref="K54:K71" si="33">(U5-T5)/ABS(T5)</f>
        <v>0.79297173414820477</v>
      </c>
      <c r="L54" s="7">
        <f t="shared" ref="L54:L70" si="34">(X5-W5)/ABS(W5)</f>
        <v>0.59482758620689657</v>
      </c>
      <c r="M54" s="7">
        <f t="shared" ref="M54:M70" si="35">(Y5-X5)/ABS(X5)</f>
        <v>0.6216216216216216</v>
      </c>
      <c r="N54" s="180"/>
      <c r="O54" s="249"/>
      <c r="Q54" s="17"/>
      <c r="R54" s="175"/>
      <c r="S54" s="17"/>
      <c r="T54" s="17"/>
      <c r="U54" s="17"/>
    </row>
    <row r="55" spans="1:21">
      <c r="A55" s="5" t="s">
        <v>16</v>
      </c>
      <c r="B55" s="7">
        <f t="shared" si="24"/>
        <v>8.4745061346660933E-2</v>
      </c>
      <c r="C55" s="7">
        <f t="shared" si="25"/>
        <v>0.11032319593091025</v>
      </c>
      <c r="D55" s="7">
        <f t="shared" si="26"/>
        <v>0.12732554651949987</v>
      </c>
      <c r="E55" s="177">
        <f t="shared" si="27"/>
        <v>6.5982014579896775E-2</v>
      </c>
      <c r="F55" s="7">
        <f t="shared" si="28"/>
        <v>3.983219350186816E-2</v>
      </c>
      <c r="G55" s="7">
        <f t="shared" si="29"/>
        <v>0.26913217062408068</v>
      </c>
      <c r="H55" s="7">
        <f t="shared" si="30"/>
        <v>9.5571252760591405E-2</v>
      </c>
      <c r="I55" s="177">
        <f t="shared" si="31"/>
        <v>0.25137721970886034</v>
      </c>
      <c r="J55" s="7">
        <f t="shared" si="32"/>
        <v>0.31138514335471812</v>
      </c>
      <c r="K55" s="177">
        <f t="shared" si="33"/>
        <v>0.44085538521628748</v>
      </c>
      <c r="L55" s="7">
        <f t="shared" si="34"/>
        <v>0.34416424183640476</v>
      </c>
      <c r="M55" s="7">
        <f t="shared" si="35"/>
        <v>0.43668069753457606</v>
      </c>
      <c r="N55" s="180"/>
      <c r="O55" s="249"/>
      <c r="Q55" s="17"/>
      <c r="R55" s="175"/>
      <c r="S55" s="17"/>
      <c r="T55" s="17"/>
      <c r="U55" s="17"/>
    </row>
    <row r="56" spans="1:21">
      <c r="A56" s="5" t="s">
        <v>17</v>
      </c>
      <c r="B56" s="7">
        <f t="shared" si="24"/>
        <v>5.9909721839279666E-2</v>
      </c>
      <c r="C56" s="7">
        <f t="shared" si="25"/>
        <v>0.13518053305189304</v>
      </c>
      <c r="D56" s="7">
        <f t="shared" si="26"/>
        <v>0.15758300786976767</v>
      </c>
      <c r="E56" s="177">
        <f t="shared" si="27"/>
        <v>0.15097417400378929</v>
      </c>
      <c r="F56" s="7">
        <f t="shared" si="28"/>
        <v>9.6124396277535634E-2</v>
      </c>
      <c r="G56" s="7">
        <f t="shared" si="29"/>
        <v>0.30739745656457101</v>
      </c>
      <c r="H56" s="7">
        <f t="shared" si="30"/>
        <v>0.24808965868568517</v>
      </c>
      <c r="I56" s="177">
        <f t="shared" si="31"/>
        <v>0.41102040816326529</v>
      </c>
      <c r="J56" s="7">
        <f t="shared" si="32"/>
        <v>0.45419973544973546</v>
      </c>
      <c r="K56" s="177">
        <f t="shared" si="33"/>
        <v>0.65832859579306424</v>
      </c>
      <c r="L56" s="7">
        <f t="shared" si="34"/>
        <v>0.47029702970297027</v>
      </c>
      <c r="M56" s="7">
        <f t="shared" si="35"/>
        <v>0.43855218855218853</v>
      </c>
      <c r="N56" s="180"/>
      <c r="O56" s="249"/>
      <c r="Q56" s="17"/>
      <c r="R56" s="175"/>
      <c r="S56" s="17"/>
      <c r="T56" s="17"/>
      <c r="U56" s="17"/>
    </row>
    <row r="57" spans="1:21">
      <c r="A57" s="5" t="s">
        <v>18</v>
      </c>
      <c r="B57" s="7">
        <f t="shared" si="24"/>
        <v>4.0271350809506605E-2</v>
      </c>
      <c r="C57" s="7">
        <f t="shared" si="25"/>
        <v>0.15221629616349946</v>
      </c>
      <c r="D57" s="7">
        <f t="shared" si="26"/>
        <v>0.14898916442440549</v>
      </c>
      <c r="E57" s="177">
        <f t="shared" si="27"/>
        <v>0.19780376271776451</v>
      </c>
      <c r="F57" s="7">
        <f t="shared" si="28"/>
        <v>1.8932340161390442E-2</v>
      </c>
      <c r="G57" s="7">
        <f t="shared" si="29"/>
        <v>0.30220617031460772</v>
      </c>
      <c r="H57" s="7">
        <f t="shared" si="30"/>
        <v>0.19535962877030164</v>
      </c>
      <c r="I57" s="177">
        <f t="shared" si="31"/>
        <v>0.41381987577639751</v>
      </c>
      <c r="J57" s="7">
        <f t="shared" si="32"/>
        <v>0.65682515337423308</v>
      </c>
      <c r="K57" s="177">
        <f t="shared" si="33"/>
        <v>0.70654940985882897</v>
      </c>
      <c r="L57" s="7">
        <f t="shared" si="34"/>
        <v>0.62692307692307692</v>
      </c>
      <c r="M57" s="7">
        <f t="shared" si="35"/>
        <v>0.71867612293144212</v>
      </c>
      <c r="N57" s="180"/>
      <c r="O57" s="249"/>
      <c r="Q57" s="17"/>
      <c r="R57" s="175"/>
      <c r="S57" s="17"/>
      <c r="T57" s="17"/>
      <c r="U57" s="17"/>
    </row>
    <row r="58" spans="1:21">
      <c r="A58" s="5" t="s">
        <v>19</v>
      </c>
      <c r="B58" s="7">
        <f t="shared" si="24"/>
        <v>-1.9011663183442325E-2</v>
      </c>
      <c r="C58" s="7">
        <f t="shared" si="25"/>
        <v>8.851625317847571E-2</v>
      </c>
      <c r="D58" s="7">
        <f t="shared" si="26"/>
        <v>8.0566212461965866E-2</v>
      </c>
      <c r="E58" s="177">
        <f t="shared" si="27"/>
        <v>0.12683643486777668</v>
      </c>
      <c r="F58" s="7">
        <f t="shared" si="28"/>
        <v>-3.7959307622228971E-3</v>
      </c>
      <c r="G58" s="7">
        <f t="shared" si="29"/>
        <v>0.27693949093126047</v>
      </c>
      <c r="H58" s="7">
        <f t="shared" si="30"/>
        <v>0.18202764976958524</v>
      </c>
      <c r="I58" s="177">
        <f t="shared" si="31"/>
        <v>0.38401559454191031</v>
      </c>
      <c r="J58" s="7">
        <f t="shared" si="32"/>
        <v>0.31578947368421051</v>
      </c>
      <c r="K58" s="177">
        <f t="shared" si="33"/>
        <v>0.37538461538461537</v>
      </c>
      <c r="L58" s="7">
        <f t="shared" si="34"/>
        <v>0.82758620689655171</v>
      </c>
      <c r="M58" s="7">
        <f t="shared" si="35"/>
        <v>0.33962264150943394</v>
      </c>
      <c r="N58" s="180"/>
      <c r="O58" s="249"/>
      <c r="Q58" s="17"/>
      <c r="R58" s="175"/>
      <c r="S58" s="17"/>
      <c r="T58" s="17"/>
      <c r="U58" s="17"/>
    </row>
    <row r="59" spans="1:21">
      <c r="A59" s="5" t="s">
        <v>20</v>
      </c>
      <c r="B59" s="7">
        <f t="shared" si="24"/>
        <v>2.2979639065386411E-2</v>
      </c>
      <c r="C59" s="7">
        <f t="shared" si="25"/>
        <v>0.10047030341515686</v>
      </c>
      <c r="D59" s="7">
        <f t="shared" si="26"/>
        <v>0.13519155206286837</v>
      </c>
      <c r="E59" s="177">
        <f t="shared" si="27"/>
        <v>0.12490535424553813</v>
      </c>
      <c r="F59" s="7">
        <f t="shared" si="28"/>
        <v>3.2990612427358068E-2</v>
      </c>
      <c r="G59" s="7">
        <f t="shared" si="29"/>
        <v>0.29626103513934571</v>
      </c>
      <c r="H59" s="7">
        <f t="shared" si="30"/>
        <v>0.19088319088319089</v>
      </c>
      <c r="I59" s="177">
        <f t="shared" si="31"/>
        <v>0.49138755980861243</v>
      </c>
      <c r="J59" s="7">
        <f t="shared" si="32"/>
        <v>0.45602049530315969</v>
      </c>
      <c r="K59" s="177">
        <f t="shared" si="33"/>
        <v>0.61348973607038126</v>
      </c>
      <c r="L59" s="7">
        <f t="shared" si="34"/>
        <v>0.17460317460317459</v>
      </c>
      <c r="M59" s="7">
        <f t="shared" si="35"/>
        <v>0.39189189189189189</v>
      </c>
      <c r="N59" s="180"/>
      <c r="O59" s="249"/>
      <c r="Q59" s="17"/>
      <c r="R59" s="175"/>
      <c r="S59" s="17"/>
      <c r="T59" s="17"/>
      <c r="U59" s="17"/>
    </row>
    <row r="60" spans="1:21">
      <c r="A60" s="5" t="s">
        <v>21</v>
      </c>
      <c r="B60" s="7">
        <f t="shared" si="24"/>
        <v>5.2637644414993232E-2</v>
      </c>
      <c r="C60" s="7">
        <f t="shared" si="25"/>
        <v>7.2558572366980517E-2</v>
      </c>
      <c r="D60" s="7">
        <f t="shared" si="26"/>
        <v>0.16375087473757874</v>
      </c>
      <c r="E60" s="177">
        <f t="shared" si="27"/>
        <v>0.10977483797688248</v>
      </c>
      <c r="F60" s="7">
        <f t="shared" si="28"/>
        <v>0.14887960501329281</v>
      </c>
      <c r="G60" s="7">
        <f t="shared" si="29"/>
        <v>0.28363636363636363</v>
      </c>
      <c r="H60" s="7">
        <f t="shared" si="30"/>
        <v>0.24615384615384617</v>
      </c>
      <c r="I60" s="177">
        <f t="shared" si="31"/>
        <v>0.48148148148148145</v>
      </c>
      <c r="J60" s="7">
        <f t="shared" si="32"/>
        <v>0.66852367688022285</v>
      </c>
      <c r="K60" s="177">
        <f t="shared" si="33"/>
        <v>0.48330550918196996</v>
      </c>
      <c r="L60" s="7">
        <f t="shared" si="34"/>
        <v>1</v>
      </c>
      <c r="M60" s="7">
        <f t="shared" si="35"/>
        <v>0.57432432432432434</v>
      </c>
      <c r="N60" s="180"/>
      <c r="O60" s="249"/>
      <c r="Q60" s="17"/>
      <c r="R60" s="175"/>
      <c r="S60" s="17"/>
      <c r="T60" s="17"/>
      <c r="U60" s="17"/>
    </row>
    <row r="61" spans="1:21">
      <c r="A61" s="5" t="s">
        <v>22</v>
      </c>
      <c r="B61" s="7">
        <f t="shared" si="24"/>
        <v>1.106000728341943E-3</v>
      </c>
      <c r="C61" s="7">
        <f t="shared" si="25"/>
        <v>7.2430378723576244E-2</v>
      </c>
      <c r="D61" s="7">
        <f t="shared" si="26"/>
        <v>9.3807199511897504E-2</v>
      </c>
      <c r="E61" s="177">
        <f t="shared" si="27"/>
        <v>0.10164203040022313</v>
      </c>
      <c r="F61" s="7">
        <f t="shared" si="28"/>
        <v>3.1074849237318198E-2</v>
      </c>
      <c r="G61" s="7">
        <f t="shared" si="29"/>
        <v>0.25163421179384848</v>
      </c>
      <c r="H61" s="7">
        <f t="shared" si="30"/>
        <v>0.24592668024439918</v>
      </c>
      <c r="I61" s="177">
        <f t="shared" si="31"/>
        <v>0.38128320392317122</v>
      </c>
      <c r="J61" s="7">
        <f t="shared" si="32"/>
        <v>0.33764314739564094</v>
      </c>
      <c r="K61" s="177">
        <f t="shared" si="33"/>
        <v>0.41535487434410384</v>
      </c>
      <c r="L61" s="7">
        <f t="shared" si="34"/>
        <v>0.21584699453551912</v>
      </c>
      <c r="M61" s="7">
        <f t="shared" si="35"/>
        <v>0.37528089887640448</v>
      </c>
      <c r="N61" s="180"/>
      <c r="O61" s="249"/>
      <c r="Q61" s="17"/>
      <c r="R61" s="175"/>
      <c r="S61" s="17"/>
      <c r="T61" s="17"/>
      <c r="U61" s="17"/>
    </row>
    <row r="62" spans="1:21">
      <c r="A62" s="5" t="s">
        <v>23</v>
      </c>
      <c r="B62" s="7">
        <f t="shared" si="24"/>
        <v>4.9795192879527973E-2</v>
      </c>
      <c r="C62" s="7">
        <f t="shared" si="25"/>
        <v>7.5319054135769073E-2</v>
      </c>
      <c r="D62" s="7">
        <f t="shared" si="26"/>
        <v>0.13931934528819401</v>
      </c>
      <c r="E62" s="177">
        <f t="shared" si="27"/>
        <v>9.5810048582925578E-2</v>
      </c>
      <c r="F62" s="7">
        <f t="shared" si="28"/>
        <v>5.2332503517696721E-2</v>
      </c>
      <c r="G62" s="7">
        <f t="shared" si="29"/>
        <v>0.23857032656209823</v>
      </c>
      <c r="H62" s="7">
        <f t="shared" si="30"/>
        <v>3.884668508287293E-2</v>
      </c>
      <c r="I62" s="177">
        <f t="shared" si="31"/>
        <v>0.18480970583347184</v>
      </c>
      <c r="J62" s="7">
        <f t="shared" si="32"/>
        <v>0.29492556953696852</v>
      </c>
      <c r="K62" s="177">
        <f t="shared" si="33"/>
        <v>0.38882184820577959</v>
      </c>
      <c r="L62" s="7">
        <f t="shared" si="34"/>
        <v>0.23007856341189675</v>
      </c>
      <c r="M62" s="7">
        <f t="shared" si="35"/>
        <v>0.44343065693430656</v>
      </c>
      <c r="N62" s="180"/>
      <c r="O62" s="249"/>
      <c r="Q62" s="17"/>
      <c r="R62" s="175"/>
      <c r="S62" s="17"/>
      <c r="T62" s="17"/>
      <c r="U62" s="17"/>
    </row>
    <row r="63" spans="1:21">
      <c r="A63" s="5" t="s">
        <v>24</v>
      </c>
      <c r="B63" s="7">
        <f t="shared" si="24"/>
        <v>5.6672268907563023E-2</v>
      </c>
      <c r="C63" s="7">
        <f t="shared" si="25"/>
        <v>0.11101921364041227</v>
      </c>
      <c r="D63" s="7">
        <f t="shared" si="26"/>
        <v>0.18136760752688172</v>
      </c>
      <c r="E63" s="177">
        <f t="shared" si="27"/>
        <v>0.150394652634573</v>
      </c>
      <c r="F63" s="7">
        <f t="shared" si="28"/>
        <v>0.12242899118511263</v>
      </c>
      <c r="G63" s="7">
        <f t="shared" si="29"/>
        <v>0.32984293193717279</v>
      </c>
      <c r="H63" s="7">
        <f t="shared" si="30"/>
        <v>0.44144144144144143</v>
      </c>
      <c r="I63" s="177">
        <f t="shared" si="31"/>
        <v>0.79374999999999996</v>
      </c>
      <c r="J63" s="7">
        <f t="shared" si="32"/>
        <v>0.56084656084656082</v>
      </c>
      <c r="K63" s="177">
        <f t="shared" si="33"/>
        <v>0.64067796610169492</v>
      </c>
      <c r="L63" s="7">
        <f t="shared" si="34"/>
        <v>0.31428571428571428</v>
      </c>
      <c r="M63" s="7">
        <f t="shared" si="35"/>
        <v>0.78260869565217395</v>
      </c>
      <c r="N63" s="180"/>
      <c r="O63" s="249"/>
      <c r="Q63" s="17"/>
      <c r="R63" s="175"/>
      <c r="S63" s="17"/>
      <c r="T63" s="17"/>
      <c r="U63" s="17"/>
    </row>
    <row r="64" spans="1:21">
      <c r="A64" s="5" t="s">
        <v>25</v>
      </c>
      <c r="B64" s="7">
        <f t="shared" si="24"/>
        <v>8.2750419697817573E-2</v>
      </c>
      <c r="C64" s="7">
        <f t="shared" si="25"/>
        <v>9.5678015375670264E-2</v>
      </c>
      <c r="D64" s="7">
        <f t="shared" si="26"/>
        <v>0.18544054441260746</v>
      </c>
      <c r="E64" s="177">
        <f t="shared" si="27"/>
        <v>0.11096004229926731</v>
      </c>
      <c r="F64" s="7">
        <f t="shared" si="28"/>
        <v>0.15282392026578073</v>
      </c>
      <c r="G64" s="7">
        <f t="shared" si="29"/>
        <v>0.30187319884726227</v>
      </c>
      <c r="H64" s="7">
        <f t="shared" si="30"/>
        <v>0.12658227848101267</v>
      </c>
      <c r="I64" s="177">
        <f t="shared" si="31"/>
        <v>0.49063670411985016</v>
      </c>
      <c r="J64" s="7">
        <f t="shared" si="32"/>
        <v>0.83380281690140845</v>
      </c>
      <c r="K64" s="177">
        <f t="shared" si="33"/>
        <v>0.83870967741935487</v>
      </c>
      <c r="L64" s="7">
        <f t="shared" si="34"/>
        <v>0.37254901960784315</v>
      </c>
      <c r="M64" s="7">
        <f t="shared" si="35"/>
        <v>1.0571428571428572</v>
      </c>
      <c r="N64" s="180"/>
      <c r="O64" s="249"/>
      <c r="Q64" s="17"/>
      <c r="R64" s="175"/>
      <c r="S64" s="17"/>
      <c r="T64" s="17"/>
      <c r="U64" s="17"/>
    </row>
    <row r="65" spans="1:25">
      <c r="A65" s="5" t="s">
        <v>26</v>
      </c>
      <c r="B65" s="7">
        <f t="shared" si="24"/>
        <v>2.0160721838432257E-2</v>
      </c>
      <c r="C65" s="7">
        <f t="shared" si="25"/>
        <v>9.038142620232173E-2</v>
      </c>
      <c r="D65" s="7">
        <f t="shared" si="26"/>
        <v>0.15673599400412216</v>
      </c>
      <c r="E65" s="177">
        <f t="shared" si="27"/>
        <v>0.12229691423017737</v>
      </c>
      <c r="F65" s="7">
        <f t="shared" si="28"/>
        <v>0.11719298245614035</v>
      </c>
      <c r="G65" s="7">
        <f t="shared" si="29"/>
        <v>0.32286432160804018</v>
      </c>
      <c r="H65" s="7">
        <f t="shared" si="30"/>
        <v>0.50934579439252337</v>
      </c>
      <c r="I65" s="177">
        <f t="shared" si="31"/>
        <v>0.51083591331269351</v>
      </c>
      <c r="J65" s="7">
        <f t="shared" si="32"/>
        <v>0.84976525821596249</v>
      </c>
      <c r="K65" s="177">
        <f t="shared" si="33"/>
        <v>0.63197969543147203</v>
      </c>
      <c r="L65" s="7">
        <f t="shared" si="34"/>
        <v>0.265625</v>
      </c>
      <c r="M65" s="7">
        <f t="shared" si="35"/>
        <v>0.65432098765432101</v>
      </c>
      <c r="N65" s="180"/>
      <c r="O65" s="249"/>
      <c r="Q65" s="17"/>
      <c r="R65" s="175"/>
      <c r="S65" s="17"/>
      <c r="T65" s="17"/>
      <c r="U65" s="17"/>
    </row>
    <row r="66" spans="1:25">
      <c r="A66" s="5" t="s">
        <v>27</v>
      </c>
      <c r="B66" s="7">
        <f t="shared" si="24"/>
        <v>2.6240183872821298E-2</v>
      </c>
      <c r="C66" s="7">
        <f t="shared" si="25"/>
        <v>-1.7823814856289661E-2</v>
      </c>
      <c r="D66" s="7">
        <f t="shared" si="26"/>
        <v>0.1423754215061821</v>
      </c>
      <c r="E66" s="177">
        <f t="shared" si="27"/>
        <v>4.1325024598228927E-2</v>
      </c>
      <c r="F66" s="7">
        <f t="shared" si="28"/>
        <v>8.7448559670781897E-2</v>
      </c>
      <c r="G66" s="7">
        <f t="shared" si="29"/>
        <v>0.16272469252601704</v>
      </c>
      <c r="H66" s="7">
        <f t="shared" si="30"/>
        <v>0.11702127659574468</v>
      </c>
      <c r="I66" s="177">
        <f t="shared" si="31"/>
        <v>0.51428571428571423</v>
      </c>
      <c r="J66" s="7">
        <f t="shared" si="32"/>
        <v>0.95652173913043481</v>
      </c>
      <c r="K66" s="177">
        <f t="shared" si="33"/>
        <v>0.5822222222222222</v>
      </c>
      <c r="L66" s="7">
        <f t="shared" si="34"/>
        <v>0.73913043478260865</v>
      </c>
      <c r="M66" s="7">
        <f t="shared" si="35"/>
        <v>0.4</v>
      </c>
      <c r="N66" s="180"/>
      <c r="O66" s="249"/>
      <c r="Q66" s="17"/>
      <c r="R66" s="175"/>
      <c r="S66" s="17"/>
      <c r="T66" s="17"/>
      <c r="U66" s="17"/>
    </row>
    <row r="67" spans="1:25">
      <c r="A67" s="236" t="s">
        <v>28</v>
      </c>
      <c r="B67" s="240">
        <f t="shared" si="24"/>
        <v>3.3734995170859587E-2</v>
      </c>
      <c r="C67" s="240">
        <f t="shared" si="25"/>
        <v>0.11170555913954575</v>
      </c>
      <c r="D67" s="240">
        <f t="shared" si="26"/>
        <v>0.14096724725916093</v>
      </c>
      <c r="E67" s="241">
        <f t="shared" si="27"/>
        <v>0.10183884988298228</v>
      </c>
      <c r="F67" s="240">
        <f t="shared" si="28"/>
        <v>0.14284545528920886</v>
      </c>
      <c r="G67" s="240">
        <f t="shared" si="29"/>
        <v>0.34340325005369032</v>
      </c>
      <c r="H67" s="240">
        <f t="shared" si="30"/>
        <v>0.16451524306509202</v>
      </c>
      <c r="I67" s="241">
        <f t="shared" si="31"/>
        <v>0.48797169811320756</v>
      </c>
      <c r="J67" s="240">
        <f t="shared" si="32"/>
        <v>0.22881530234471412</v>
      </c>
      <c r="K67" s="241">
        <f t="shared" si="33"/>
        <v>0.85990459452673862</v>
      </c>
      <c r="L67" s="240">
        <f t="shared" si="34"/>
        <v>0.30151650312221229</v>
      </c>
      <c r="M67" s="240">
        <f t="shared" si="35"/>
        <v>0.67100753941055513</v>
      </c>
      <c r="N67" s="180"/>
      <c r="O67" s="249"/>
      <c r="Q67" s="17"/>
      <c r="R67" s="175"/>
      <c r="S67" s="17"/>
      <c r="T67" s="17"/>
      <c r="U67" s="17"/>
    </row>
    <row r="68" spans="1:25">
      <c r="A68" s="5" t="s">
        <v>29</v>
      </c>
      <c r="B68" s="7">
        <f t="shared" si="24"/>
        <v>4.4705190322131237E-2</v>
      </c>
      <c r="C68" s="7">
        <f t="shared" si="25"/>
        <v>0.11221087880988014</v>
      </c>
      <c r="D68" s="7">
        <f t="shared" si="26"/>
        <v>0.15200273878808626</v>
      </c>
      <c r="E68" s="177">
        <f t="shared" si="27"/>
        <v>0.14045975002185124</v>
      </c>
      <c r="F68" s="7">
        <f t="shared" si="28"/>
        <v>0.17237163814180928</v>
      </c>
      <c r="G68" s="7">
        <f t="shared" si="29"/>
        <v>0.3570385818561001</v>
      </c>
      <c r="H68" s="7">
        <f t="shared" si="30"/>
        <v>0.25214899713467048</v>
      </c>
      <c r="I68" s="177">
        <f t="shared" si="31"/>
        <v>0.55072463768115942</v>
      </c>
      <c r="J68" s="7">
        <f t="shared" si="32"/>
        <v>0.29039722329348244</v>
      </c>
      <c r="K68" s="177">
        <f t="shared" si="33"/>
        <v>0.59264793783622238</v>
      </c>
      <c r="L68" s="7">
        <f t="shared" si="34"/>
        <v>0.59112149532710279</v>
      </c>
      <c r="M68" s="7">
        <f t="shared" si="35"/>
        <v>0.96475770925110127</v>
      </c>
      <c r="N68" s="180"/>
      <c r="O68" s="249"/>
      <c r="Q68" s="17"/>
      <c r="R68" s="175"/>
      <c r="S68" s="17"/>
      <c r="T68" s="17"/>
      <c r="U68" s="17"/>
    </row>
    <row r="69" spans="1:25">
      <c r="A69" s="5" t="s">
        <v>30</v>
      </c>
      <c r="B69" s="7">
        <f t="shared" si="24"/>
        <v>2.7169786405202866E-2</v>
      </c>
      <c r="C69" s="7">
        <f t="shared" si="25"/>
        <v>4.4192324998393005E-2</v>
      </c>
      <c r="D69" s="7">
        <f t="shared" si="26"/>
        <v>0.14625204865004746</v>
      </c>
      <c r="E69" s="177">
        <f t="shared" si="27"/>
        <v>5.7606200850359335E-2</v>
      </c>
      <c r="F69" s="7">
        <f t="shared" si="28"/>
        <v>0.11370178468624065</v>
      </c>
      <c r="G69" s="7">
        <f t="shared" si="29"/>
        <v>0.24786766606358232</v>
      </c>
      <c r="H69" s="7">
        <f t="shared" si="30"/>
        <v>0.31006160164271046</v>
      </c>
      <c r="I69" s="177">
        <f t="shared" si="31"/>
        <v>0.31818181818181818</v>
      </c>
      <c r="J69" s="7">
        <f t="shared" si="32"/>
        <v>1.4699738903394255</v>
      </c>
      <c r="K69" s="177">
        <f t="shared" si="33"/>
        <v>0.90486257928118397</v>
      </c>
      <c r="L69" s="7">
        <f t="shared" si="34"/>
        <v>1.1428571428571428</v>
      </c>
      <c r="M69" s="7">
        <f t="shared" si="35"/>
        <v>0.7142857142857143</v>
      </c>
      <c r="N69" s="180"/>
      <c r="O69" s="249"/>
      <c r="Q69" s="17"/>
      <c r="R69" s="175"/>
      <c r="S69" s="17"/>
      <c r="T69" s="17"/>
      <c r="U69" s="17"/>
    </row>
    <row r="70" spans="1:25">
      <c r="A70" s="5" t="s">
        <v>31</v>
      </c>
      <c r="B70" s="7">
        <f t="shared" si="24"/>
        <v>5.3167287674253341E-2</v>
      </c>
      <c r="C70" s="7">
        <f t="shared" si="25"/>
        <v>0.10805437199748764</v>
      </c>
      <c r="D70" s="7">
        <f t="shared" si="26"/>
        <v>0.13788321973564391</v>
      </c>
      <c r="E70" s="177">
        <f t="shared" si="27"/>
        <v>0.11077564168631993</v>
      </c>
      <c r="F70" s="7">
        <f t="shared" si="28"/>
        <v>5.8952846219201362E-2</v>
      </c>
      <c r="G70" s="7">
        <f t="shared" si="29"/>
        <v>0.29680777446821316</v>
      </c>
      <c r="H70" s="7">
        <f t="shared" si="30"/>
        <v>0.1126952794540635</v>
      </c>
      <c r="I70" s="177">
        <f t="shared" si="31"/>
        <v>0.28960120025140401</v>
      </c>
      <c r="J70" s="7">
        <f t="shared" si="32"/>
        <v>0.33044515708689065</v>
      </c>
      <c r="K70" s="177">
        <f t="shared" si="33"/>
        <v>0.50007631840036637</v>
      </c>
      <c r="L70" s="7">
        <f t="shared" si="34"/>
        <v>0.35140735624244518</v>
      </c>
      <c r="M70" s="7">
        <f t="shared" si="35"/>
        <v>0.49782775364170712</v>
      </c>
      <c r="N70" s="180"/>
      <c r="O70" s="249"/>
      <c r="Q70" s="17"/>
      <c r="R70" s="175"/>
      <c r="S70" s="17"/>
      <c r="T70" s="17"/>
      <c r="U70" s="17"/>
    </row>
    <row r="71" spans="1:25">
      <c r="A71" s="5" t="s">
        <v>32</v>
      </c>
      <c r="B71" s="7">
        <f t="shared" si="24"/>
        <v>-2.9126213592233011E-2</v>
      </c>
      <c r="C71" s="7">
        <f t="shared" si="25"/>
        <v>0.115</v>
      </c>
      <c r="D71" s="7">
        <f t="shared" si="26"/>
        <v>9.4488188976377951E-2</v>
      </c>
      <c r="E71" s="177">
        <f t="shared" si="27"/>
        <v>0.19424460431654678</v>
      </c>
      <c r="F71" s="7">
        <f t="shared" si="28"/>
        <v>-8.943089430894309E-2</v>
      </c>
      <c r="G71" s="7">
        <f t="shared" si="29"/>
        <v>0.30357142857142855</v>
      </c>
      <c r="H71" s="7">
        <f t="shared" si="30"/>
        <v>-0.5</v>
      </c>
      <c r="I71" s="177">
        <f t="shared" si="31"/>
        <v>2</v>
      </c>
      <c r="J71" s="7">
        <f t="shared" si="32"/>
        <v>0</v>
      </c>
      <c r="K71" s="177">
        <f t="shared" si="33"/>
        <v>1</v>
      </c>
      <c r="L71" s="21" t="s">
        <v>38</v>
      </c>
      <c r="M71" s="21"/>
      <c r="N71" s="180"/>
      <c r="O71" s="249"/>
      <c r="Q71" s="17"/>
      <c r="R71" s="175"/>
      <c r="S71" s="17"/>
      <c r="T71" s="17"/>
      <c r="U71" s="17"/>
    </row>
    <row r="72" spans="1:25">
      <c r="Q72" s="17"/>
      <c r="R72" s="17"/>
      <c r="S72" s="17"/>
      <c r="T72" s="17"/>
      <c r="U72" s="17"/>
    </row>
    <row r="73" spans="1:25" s="8" customFormat="1" ht="17.25" customHeight="1">
      <c r="A73" s="268" t="s">
        <v>41</v>
      </c>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162"/>
    </row>
    <row r="74" spans="1:25" s="8" customFormat="1" ht="29.25" customHeight="1">
      <c r="A74" s="270" t="s">
        <v>42</v>
      </c>
      <c r="B74" s="270"/>
      <c r="C74" s="270"/>
      <c r="D74" s="270"/>
      <c r="E74" s="270"/>
      <c r="F74" s="270"/>
      <c r="G74" s="270"/>
      <c r="H74" s="270"/>
      <c r="I74" s="270"/>
      <c r="J74" s="270"/>
      <c r="K74" s="270"/>
      <c r="L74" s="270"/>
      <c r="M74" s="270"/>
      <c r="N74" s="270"/>
      <c r="O74" s="270"/>
      <c r="P74" s="270"/>
      <c r="Q74" s="270"/>
      <c r="R74" s="270"/>
      <c r="S74" s="270"/>
      <c r="T74" s="270"/>
      <c r="U74" s="270"/>
      <c r="V74" s="270"/>
      <c r="W74" s="270"/>
      <c r="X74" s="10"/>
      <c r="Y74" s="162"/>
    </row>
    <row r="75" spans="1:25" s="8" customFormat="1" ht="19.5" customHeight="1">
      <c r="A75" s="10" t="s">
        <v>39</v>
      </c>
      <c r="B75" s="10"/>
      <c r="C75" s="10"/>
      <c r="D75" s="10"/>
      <c r="E75" s="162"/>
      <c r="F75" s="10"/>
      <c r="G75" s="10"/>
      <c r="H75" s="10"/>
      <c r="I75" s="162"/>
      <c r="J75" s="10"/>
      <c r="K75" s="10"/>
      <c r="L75" s="10"/>
      <c r="M75" s="162"/>
      <c r="N75" s="10"/>
      <c r="O75" s="10"/>
      <c r="P75" s="10"/>
      <c r="Q75" s="162"/>
      <c r="R75" s="10"/>
      <c r="S75" s="10"/>
      <c r="T75" s="10"/>
      <c r="U75" s="162"/>
      <c r="V75" s="10"/>
      <c r="W75" s="10"/>
      <c r="X75" s="10"/>
      <c r="Y75" s="162"/>
    </row>
    <row r="76" spans="1:25" s="8" customFormat="1" ht="24.95" customHeight="1">
      <c r="A76" s="268" t="s">
        <v>40</v>
      </c>
      <c r="B76" s="268"/>
      <c r="C76" s="268"/>
      <c r="D76" s="268"/>
      <c r="E76" s="268"/>
      <c r="F76" s="268"/>
      <c r="G76" s="268"/>
      <c r="H76" s="268"/>
      <c r="I76" s="268"/>
      <c r="J76" s="268"/>
      <c r="K76" s="268"/>
      <c r="L76" s="268"/>
      <c r="M76" s="268"/>
      <c r="N76" s="268"/>
      <c r="O76" s="268"/>
      <c r="P76" s="268"/>
      <c r="Q76" s="268"/>
      <c r="R76" s="268"/>
      <c r="S76" s="268"/>
      <c r="T76" s="268"/>
      <c r="U76" s="161"/>
      <c r="V76" s="10"/>
      <c r="W76" s="10"/>
      <c r="X76" s="10"/>
      <c r="Y76" s="162"/>
    </row>
  </sheetData>
  <mergeCells count="31">
    <mergeCell ref="A1:V1"/>
    <mergeCell ref="A73:X73"/>
    <mergeCell ref="A76:T76"/>
    <mergeCell ref="A74:W74"/>
    <mergeCell ref="A23:X23"/>
    <mergeCell ref="A24:W24"/>
    <mergeCell ref="A26:T26"/>
    <mergeCell ref="D51:E51"/>
    <mergeCell ref="F51:G51"/>
    <mergeCell ref="H51:I51"/>
    <mergeCell ref="L51:M51"/>
    <mergeCell ref="N51:O51"/>
    <mergeCell ref="B51:C51"/>
    <mergeCell ref="J51:K51"/>
    <mergeCell ref="R51:T51"/>
    <mergeCell ref="AD2:AG2"/>
    <mergeCell ref="AH2:AK2"/>
    <mergeCell ref="B28:E28"/>
    <mergeCell ref="F28:I28"/>
    <mergeCell ref="J28:M28"/>
    <mergeCell ref="N28:Q28"/>
    <mergeCell ref="R28:U28"/>
    <mergeCell ref="V28:Y28"/>
    <mergeCell ref="J2:M2"/>
    <mergeCell ref="N2:Q2"/>
    <mergeCell ref="R2:U2"/>
    <mergeCell ref="V2:Y2"/>
    <mergeCell ref="Z2:AC2"/>
    <mergeCell ref="A27:X27"/>
    <mergeCell ref="B2:E2"/>
    <mergeCell ref="F2:I2"/>
  </mergeCells>
  <pageMargins left="0.7" right="0.7" top="0.75" bottom="0.75" header="0.3" footer="0.3"/>
  <pageSetup paperSize="9" orientation="portrait" r:id="rId1"/>
  <ignoredErrors>
    <ignoredError sqref="AH3:AJ3 V29:X29 D29 D3 F29:H29 F3:H3 L29 L3 N29:P29 N3:P3 R29:T29 R3:T3 V3:X3 Z3:AB3 AD3:AF3 J3:K3 J29:K29 B3:C3" numberStoredAsText="1"/>
    <ignoredError sqref="K6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8"/>
  <sheetViews>
    <sheetView zoomScale="80" zoomScaleNormal="80" workbookViewId="0">
      <selection activeCell="AF39" sqref="AF39"/>
    </sheetView>
  </sheetViews>
  <sheetFormatPr defaultColWidth="9" defaultRowHeight="13.5"/>
  <cols>
    <col min="1" max="1" width="13" style="1" bestFit="1" customWidth="1"/>
    <col min="2" max="7" width="6.125" style="1" customWidth="1"/>
    <col min="8" max="10" width="4.625" style="1" customWidth="1"/>
    <col min="11" max="11" width="5.125" style="1" customWidth="1"/>
    <col min="12" max="12" width="4.625" style="1" customWidth="1"/>
    <col min="13" max="13" width="5.5" style="1" customWidth="1"/>
    <col min="14" max="17" width="4.625" style="1" customWidth="1"/>
    <col min="18" max="18" width="5.5" style="1" customWidth="1"/>
    <col min="19" max="19" width="4.625" style="1" customWidth="1"/>
    <col min="20" max="20" width="3.875" style="1" customWidth="1"/>
    <col min="21" max="21" width="5.5" style="1" customWidth="1"/>
    <col min="22" max="25" width="4.625" style="1" customWidth="1"/>
    <col min="26" max="28" width="6.125" style="1" customWidth="1"/>
    <col min="29" max="16384" width="9" style="1"/>
  </cols>
  <sheetData>
    <row r="1" spans="1:28" ht="17.649999999999999">
      <c r="A1" s="128" t="s">
        <v>277</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c r="A2" s="22"/>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row>
    <row r="3" spans="1:28">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28">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c r="A7" s="22"/>
      <c r="B7" s="279"/>
      <c r="C7" s="279"/>
      <c r="D7" s="279"/>
      <c r="E7" s="279"/>
      <c r="F7" s="279"/>
      <c r="G7" s="279"/>
      <c r="H7" s="23"/>
      <c r="I7" s="23"/>
      <c r="J7" s="23"/>
      <c r="K7" s="23"/>
      <c r="L7" s="23"/>
      <c r="M7" s="23"/>
      <c r="N7" s="23"/>
      <c r="O7" s="23"/>
      <c r="P7" s="23"/>
      <c r="Q7" s="23"/>
      <c r="R7" s="23"/>
      <c r="S7" s="23"/>
      <c r="T7" s="23"/>
      <c r="U7" s="23"/>
      <c r="V7" s="23"/>
      <c r="W7" s="23"/>
      <c r="X7" s="23"/>
      <c r="Y7" s="23"/>
      <c r="Z7" s="23"/>
      <c r="AA7" s="23"/>
      <c r="AB7" s="23"/>
    </row>
    <row r="8" spans="1:28">
      <c r="A8" s="17"/>
      <c r="B8" s="22"/>
      <c r="C8" s="22"/>
      <c r="D8" s="22"/>
      <c r="E8" s="22"/>
      <c r="F8" s="22"/>
      <c r="G8" s="22"/>
      <c r="H8" s="17"/>
      <c r="I8" s="17"/>
      <c r="J8" s="17"/>
      <c r="K8" s="17"/>
      <c r="L8" s="17"/>
      <c r="M8" s="17"/>
      <c r="N8" s="17"/>
      <c r="O8" s="17"/>
      <c r="P8" s="17"/>
      <c r="Q8" s="17"/>
      <c r="R8" s="17"/>
      <c r="S8" s="17"/>
      <c r="T8" s="17"/>
      <c r="U8" s="17"/>
      <c r="V8" s="17"/>
      <c r="W8" s="17"/>
      <c r="X8" s="17"/>
      <c r="Y8" s="17"/>
      <c r="Z8" s="17"/>
      <c r="AA8" s="17"/>
      <c r="AB8" s="17"/>
    </row>
    <row r="9" spans="1:28">
      <c r="A9" s="22"/>
      <c r="B9" s="23"/>
      <c r="C9" s="23"/>
      <c r="D9" s="23"/>
      <c r="E9" s="23"/>
      <c r="F9" s="23"/>
      <c r="G9" s="23"/>
      <c r="H9" s="17"/>
      <c r="I9" s="17"/>
      <c r="J9" s="17"/>
      <c r="K9" s="17"/>
      <c r="L9" s="17"/>
      <c r="M9" s="17"/>
      <c r="N9" s="17"/>
      <c r="O9" s="17"/>
      <c r="P9" s="17"/>
      <c r="Q9" s="17"/>
      <c r="R9" s="17"/>
      <c r="S9" s="17"/>
      <c r="T9" s="17"/>
      <c r="U9" s="17"/>
      <c r="V9" s="17"/>
      <c r="W9" s="17"/>
      <c r="X9" s="17"/>
      <c r="Y9" s="17"/>
      <c r="Z9" s="17"/>
      <c r="AA9" s="17"/>
      <c r="AB9" s="17"/>
    </row>
    <row r="10" spans="1:28">
      <c r="A10" s="22"/>
      <c r="B10" s="23"/>
      <c r="C10" s="23"/>
      <c r="D10" s="23"/>
      <c r="E10" s="23"/>
      <c r="F10" s="23"/>
      <c r="G10" s="23"/>
      <c r="H10" s="17"/>
      <c r="I10" s="17"/>
      <c r="J10" s="17"/>
      <c r="K10" s="17"/>
      <c r="L10" s="17"/>
      <c r="M10" s="17"/>
      <c r="N10" s="17"/>
      <c r="O10" s="17"/>
      <c r="P10" s="17"/>
      <c r="Q10" s="17"/>
      <c r="R10" s="17"/>
      <c r="S10" s="17"/>
      <c r="T10" s="17"/>
      <c r="U10" s="17"/>
      <c r="V10" s="17"/>
      <c r="W10" s="17"/>
      <c r="X10" s="17"/>
      <c r="Y10" s="17"/>
      <c r="Z10" s="17"/>
      <c r="AA10" s="17"/>
      <c r="AB10" s="17"/>
    </row>
    <row r="11" spans="1:28">
      <c r="A11" s="22"/>
      <c r="B11" s="23"/>
      <c r="C11" s="23"/>
      <c r="D11" s="23"/>
      <c r="E11" s="23"/>
      <c r="F11" s="23"/>
      <c r="G11" s="23"/>
      <c r="H11" s="17"/>
      <c r="I11" s="17"/>
      <c r="J11" s="17"/>
      <c r="K11" s="17"/>
      <c r="L11" s="17"/>
      <c r="M11" s="17"/>
      <c r="N11" s="17"/>
      <c r="O11" s="17"/>
      <c r="P11" s="17"/>
      <c r="Q11" s="17"/>
      <c r="R11" s="17"/>
      <c r="S11" s="17"/>
      <c r="T11" s="17"/>
      <c r="U11" s="17"/>
      <c r="V11" s="17"/>
      <c r="W11" s="17"/>
      <c r="X11" s="17"/>
      <c r="Y11" s="17"/>
      <c r="Z11" s="17"/>
      <c r="AA11" s="17"/>
      <c r="AB11" s="17"/>
    </row>
    <row r="12" spans="1:28">
      <c r="A12" s="22"/>
      <c r="B12" s="23"/>
      <c r="C12" s="23"/>
      <c r="D12" s="23"/>
      <c r="E12" s="23"/>
      <c r="F12" s="23"/>
      <c r="G12" s="23"/>
      <c r="H12" s="17"/>
      <c r="I12" s="17"/>
      <c r="J12" s="17"/>
      <c r="K12" s="17"/>
      <c r="L12" s="17"/>
      <c r="M12" s="17"/>
      <c r="N12" s="17"/>
      <c r="O12" s="17"/>
      <c r="P12" s="17"/>
      <c r="Q12" s="17"/>
      <c r="R12" s="17"/>
      <c r="S12" s="17"/>
      <c r="T12" s="17"/>
      <c r="U12" s="17"/>
      <c r="V12" s="17"/>
      <c r="W12" s="17"/>
      <c r="X12" s="17"/>
      <c r="Y12" s="17"/>
      <c r="Z12" s="17"/>
      <c r="AA12" s="17"/>
      <c r="AB12" s="17"/>
    </row>
    <row r="13" spans="1:28">
      <c r="A13" s="22"/>
      <c r="B13" s="23"/>
      <c r="C13" s="23"/>
      <c r="D13" s="23"/>
      <c r="E13" s="23"/>
      <c r="F13" s="23"/>
      <c r="G13" s="23"/>
      <c r="H13" s="17"/>
      <c r="I13" s="17"/>
      <c r="J13" s="17"/>
      <c r="K13" s="17"/>
      <c r="L13" s="17"/>
      <c r="M13" s="17"/>
      <c r="N13" s="17"/>
      <c r="O13" s="17"/>
      <c r="P13" s="17"/>
      <c r="Q13" s="17"/>
      <c r="R13" s="17"/>
      <c r="S13" s="17"/>
      <c r="T13" s="17"/>
      <c r="U13" s="17"/>
      <c r="V13" s="17"/>
      <c r="W13" s="17"/>
      <c r="X13" s="17"/>
      <c r="Y13" s="17"/>
      <c r="Z13" s="17"/>
      <c r="AA13" s="17"/>
      <c r="AB13" s="17"/>
    </row>
    <row r="14" spans="1:28">
      <c r="A14" s="22"/>
      <c r="B14" s="23"/>
      <c r="C14" s="23"/>
      <c r="D14" s="23"/>
      <c r="E14" s="23"/>
      <c r="F14" s="23"/>
      <c r="G14" s="23"/>
      <c r="H14" s="17"/>
      <c r="I14" s="17"/>
      <c r="J14" s="17"/>
      <c r="K14" s="17"/>
      <c r="L14" s="17"/>
      <c r="M14" s="17"/>
      <c r="N14" s="17"/>
      <c r="O14" s="17"/>
      <c r="P14" s="17"/>
      <c r="Q14" s="17"/>
      <c r="R14" s="17"/>
      <c r="S14" s="17"/>
      <c r="T14" s="17"/>
      <c r="U14" s="17"/>
      <c r="V14" s="17"/>
      <c r="W14" s="17"/>
      <c r="X14" s="17"/>
      <c r="Y14" s="17"/>
      <c r="Z14" s="17"/>
      <c r="AA14" s="17"/>
      <c r="AB14" s="17"/>
    </row>
    <row r="15" spans="1:28">
      <c r="A15" s="22"/>
      <c r="B15" s="23"/>
      <c r="C15" s="23"/>
      <c r="D15" s="23"/>
      <c r="E15" s="23"/>
      <c r="F15" s="23"/>
      <c r="G15" s="23"/>
      <c r="H15" s="17"/>
      <c r="I15" s="17"/>
      <c r="J15" s="17"/>
      <c r="K15" s="17"/>
      <c r="L15" s="17"/>
      <c r="M15" s="17"/>
      <c r="N15" s="17"/>
      <c r="O15" s="17"/>
      <c r="P15" s="17"/>
      <c r="Q15" s="17"/>
      <c r="R15" s="17"/>
      <c r="S15" s="17"/>
      <c r="T15" s="17"/>
      <c r="U15" s="17"/>
      <c r="V15" s="17"/>
      <c r="W15" s="17"/>
      <c r="X15" s="17"/>
      <c r="Y15" s="17"/>
      <c r="Z15" s="17"/>
      <c r="AA15" s="17"/>
      <c r="AB15" s="17"/>
    </row>
    <row r="16" spans="1:28">
      <c r="A16" s="22"/>
      <c r="B16" s="23"/>
      <c r="C16" s="23"/>
      <c r="D16" s="23"/>
      <c r="E16" s="23"/>
      <c r="F16" s="23"/>
      <c r="G16" s="23"/>
      <c r="H16" s="17"/>
      <c r="I16" s="17"/>
      <c r="J16" s="17"/>
      <c r="K16" s="17"/>
      <c r="L16" s="17"/>
      <c r="M16" s="17"/>
      <c r="N16" s="17"/>
      <c r="O16" s="17"/>
      <c r="P16" s="17"/>
      <c r="Q16" s="17"/>
      <c r="R16" s="17"/>
      <c r="S16" s="17"/>
      <c r="T16" s="17"/>
      <c r="U16" s="17"/>
      <c r="V16" s="17"/>
      <c r="W16" s="17"/>
      <c r="X16" s="17"/>
      <c r="Y16" s="17"/>
      <c r="Z16" s="17"/>
      <c r="AA16" s="17"/>
      <c r="AB16" s="17"/>
    </row>
    <row r="17" spans="1:28">
      <c r="A17" s="22"/>
      <c r="B17" s="23"/>
      <c r="C17" s="23"/>
      <c r="D17" s="23"/>
      <c r="E17" s="23"/>
      <c r="F17" s="23"/>
      <c r="G17" s="23"/>
      <c r="H17" s="17"/>
      <c r="I17" s="17"/>
      <c r="J17" s="17"/>
      <c r="K17" s="17"/>
      <c r="L17" s="17"/>
      <c r="M17" s="17"/>
      <c r="N17" s="17"/>
      <c r="O17" s="17"/>
      <c r="P17" s="17"/>
      <c r="Q17" s="17"/>
      <c r="R17" s="17"/>
      <c r="S17" s="17"/>
      <c r="T17" s="17"/>
      <c r="U17" s="17"/>
      <c r="V17" s="17"/>
      <c r="W17" s="17"/>
      <c r="X17" s="17"/>
      <c r="Y17" s="17"/>
      <c r="Z17" s="17"/>
      <c r="AA17" s="17"/>
      <c r="AB17" s="17"/>
    </row>
    <row r="18" spans="1:28">
      <c r="B18" s="278"/>
      <c r="C18" s="278"/>
      <c r="D18" s="278"/>
    </row>
  </sheetData>
  <mergeCells count="12">
    <mergeCell ref="T2:V2"/>
    <mergeCell ref="W2:Y2"/>
    <mergeCell ref="Z2:AB2"/>
    <mergeCell ref="B7:D7"/>
    <mergeCell ref="E7:G7"/>
    <mergeCell ref="N2:P2"/>
    <mergeCell ref="Q2:S2"/>
    <mergeCell ref="B18:D18"/>
    <mergeCell ref="B2:D2"/>
    <mergeCell ref="E2:G2"/>
    <mergeCell ref="H2:J2"/>
    <mergeCell ref="K2:M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161"/>
  <sheetViews>
    <sheetView zoomScale="80" zoomScaleNormal="80" workbookViewId="0">
      <selection activeCell="A17" sqref="A17:W17"/>
    </sheetView>
  </sheetViews>
  <sheetFormatPr defaultColWidth="9" defaultRowHeight="13.5"/>
  <cols>
    <col min="1" max="1" width="22.375" style="1" customWidth="1"/>
    <col min="2" max="2" width="11.125" style="1" customWidth="1"/>
    <col min="3" max="3" width="10.625" style="1" customWidth="1"/>
    <col min="4" max="4" width="10" style="1" customWidth="1"/>
    <col min="5" max="5" width="10.375" style="184" customWidth="1"/>
    <col min="6" max="6" width="9.75" style="1" customWidth="1"/>
    <col min="7" max="8" width="9.875" style="1" customWidth="1"/>
    <col min="9" max="9" width="11.625" style="184" customWidth="1"/>
    <col min="10" max="10" width="10.125" style="1" customWidth="1"/>
    <col min="11" max="11" width="9.125" style="1" customWidth="1"/>
    <col min="12" max="12" width="11.375" style="1" customWidth="1"/>
    <col min="13" max="13" width="9" style="184" customWidth="1"/>
    <col min="14" max="14" width="9.75" style="1" customWidth="1"/>
    <col min="15" max="15" width="9.125" style="1" customWidth="1"/>
    <col min="16" max="16" width="8.875" style="1" customWidth="1"/>
    <col min="17" max="17" width="8.625" style="184" customWidth="1"/>
    <col min="18" max="18" width="8.5" style="1" customWidth="1"/>
    <col min="19" max="19" width="9.5" style="1" customWidth="1"/>
    <col min="20" max="20" width="7.5" style="1" customWidth="1"/>
    <col min="21" max="21" width="8.875" style="184" customWidth="1"/>
    <col min="22" max="22" width="9.25" style="1" customWidth="1"/>
    <col min="23" max="23" width="8.5" style="1" customWidth="1"/>
    <col min="24" max="24" width="7.625" style="1" customWidth="1"/>
    <col min="25" max="25" width="7.875" style="184" customWidth="1"/>
    <col min="26" max="26" width="7.375" style="1" customWidth="1"/>
    <col min="27" max="27" width="9.5" style="1" customWidth="1"/>
    <col min="28" max="28" width="7.875" style="1" customWidth="1"/>
    <col min="29" max="29" width="9.625" style="1" customWidth="1"/>
    <col min="30" max="30" width="5.5" style="1" customWidth="1"/>
    <col min="31" max="31" width="9.5" style="1" customWidth="1"/>
    <col min="32" max="32" width="8.875" style="1" customWidth="1"/>
    <col min="33" max="33" width="8" style="1" customWidth="1"/>
    <col min="34" max="34" width="7.75" style="1" customWidth="1"/>
    <col min="35" max="35" width="7.875" style="1" customWidth="1"/>
    <col min="36" max="36" width="7.375" style="1" customWidth="1"/>
    <col min="37" max="37" width="8.25" style="1" customWidth="1"/>
    <col min="38" max="38" width="11" style="1" customWidth="1"/>
    <col min="39" max="39" width="10.25" style="1" customWidth="1"/>
    <col min="40" max="40" width="10.625" style="1" customWidth="1"/>
    <col min="41" max="41" width="11.125" style="1" customWidth="1"/>
    <col min="42" max="42" width="9.75" style="1" customWidth="1"/>
    <col min="43" max="44" width="9.375" style="1" customWidth="1"/>
    <col min="45" max="45" width="7.5" style="1" customWidth="1"/>
    <col min="46" max="16384" width="9" style="1"/>
  </cols>
  <sheetData>
    <row r="1" spans="1:45" ht="30" customHeight="1">
      <c r="A1" s="127" t="s">
        <v>285</v>
      </c>
    </row>
    <row r="2" spans="1:45" s="11" customFormat="1" ht="24.95" customHeight="1">
      <c r="A2" s="12"/>
      <c r="B2" s="280" t="s">
        <v>44</v>
      </c>
      <c r="C2" s="281"/>
      <c r="D2" s="281"/>
      <c r="E2" s="282"/>
      <c r="F2" s="280" t="s">
        <v>1</v>
      </c>
      <c r="G2" s="281"/>
      <c r="H2" s="281"/>
      <c r="I2" s="282"/>
      <c r="J2" s="280" t="s">
        <v>2</v>
      </c>
      <c r="K2" s="281"/>
      <c r="L2" s="281"/>
      <c r="M2" s="282"/>
      <c r="N2" s="280" t="s">
        <v>3</v>
      </c>
      <c r="O2" s="281"/>
      <c r="P2" s="281"/>
      <c r="Q2" s="282"/>
      <c r="R2" s="280" t="s">
        <v>4</v>
      </c>
      <c r="S2" s="281"/>
      <c r="T2" s="281"/>
      <c r="U2" s="282"/>
      <c r="V2" s="280" t="s">
        <v>5</v>
      </c>
      <c r="W2" s="281"/>
      <c r="X2" s="281"/>
      <c r="Y2" s="282"/>
      <c r="Z2" s="280" t="s">
        <v>6</v>
      </c>
      <c r="AA2" s="281"/>
      <c r="AB2" s="281"/>
      <c r="AC2" s="282"/>
      <c r="AD2" s="280" t="s">
        <v>7</v>
      </c>
      <c r="AE2" s="281"/>
      <c r="AF2" s="281"/>
      <c r="AG2" s="282"/>
      <c r="AH2" s="280" t="s">
        <v>8</v>
      </c>
      <c r="AI2" s="281"/>
      <c r="AJ2" s="281"/>
      <c r="AK2" s="282"/>
      <c r="AL2" s="280" t="s">
        <v>9</v>
      </c>
      <c r="AM2" s="281"/>
      <c r="AN2" s="281"/>
      <c r="AO2" s="282"/>
      <c r="AP2" s="283" t="s">
        <v>10</v>
      </c>
      <c r="AQ2" s="283"/>
      <c r="AR2" s="283"/>
      <c r="AS2" s="283"/>
    </row>
    <row r="3" spans="1:45" s="11" customFormat="1" ht="13.15">
      <c r="A3" s="13"/>
      <c r="B3" s="182" t="s">
        <v>11</v>
      </c>
      <c r="C3" s="182" t="s">
        <v>12</v>
      </c>
      <c r="D3" s="182" t="s">
        <v>13</v>
      </c>
      <c r="E3" s="185">
        <v>2018</v>
      </c>
      <c r="F3" s="182" t="s">
        <v>11</v>
      </c>
      <c r="G3" s="182" t="s">
        <v>12</v>
      </c>
      <c r="H3" s="182" t="s">
        <v>13</v>
      </c>
      <c r="I3" s="185">
        <v>2018</v>
      </c>
      <c r="J3" s="182" t="s">
        <v>11</v>
      </c>
      <c r="K3" s="182" t="s">
        <v>12</v>
      </c>
      <c r="L3" s="182" t="s">
        <v>13</v>
      </c>
      <c r="M3" s="185">
        <v>2018</v>
      </c>
      <c r="N3" s="182" t="s">
        <v>11</v>
      </c>
      <c r="O3" s="182" t="s">
        <v>12</v>
      </c>
      <c r="P3" s="182" t="s">
        <v>13</v>
      </c>
      <c r="Q3" s="185">
        <v>2018</v>
      </c>
      <c r="R3" s="182" t="s">
        <v>11</v>
      </c>
      <c r="S3" s="182" t="s">
        <v>12</v>
      </c>
      <c r="T3" s="182" t="s">
        <v>13</v>
      </c>
      <c r="U3" s="185">
        <v>2018</v>
      </c>
      <c r="V3" s="182" t="s">
        <v>11</v>
      </c>
      <c r="W3" s="182" t="s">
        <v>12</v>
      </c>
      <c r="X3" s="182" t="s">
        <v>13</v>
      </c>
      <c r="Y3" s="185">
        <v>2018</v>
      </c>
      <c r="Z3" s="182" t="s">
        <v>11</v>
      </c>
      <c r="AA3" s="182" t="s">
        <v>12</v>
      </c>
      <c r="AB3" s="182" t="s">
        <v>13</v>
      </c>
      <c r="AC3" s="182">
        <v>2018</v>
      </c>
      <c r="AD3" s="182" t="s">
        <v>11</v>
      </c>
      <c r="AE3" s="182" t="s">
        <v>12</v>
      </c>
      <c r="AF3" s="182" t="s">
        <v>13</v>
      </c>
      <c r="AG3" s="182">
        <v>2018</v>
      </c>
      <c r="AH3" s="182" t="s">
        <v>11</v>
      </c>
      <c r="AI3" s="182" t="s">
        <v>12</v>
      </c>
      <c r="AJ3" s="182" t="s">
        <v>13</v>
      </c>
      <c r="AK3" s="182">
        <v>2018</v>
      </c>
      <c r="AL3" s="182" t="s">
        <v>11</v>
      </c>
      <c r="AM3" s="182" t="s">
        <v>12</v>
      </c>
      <c r="AN3" s="182" t="s">
        <v>13</v>
      </c>
      <c r="AO3" s="182">
        <v>2018</v>
      </c>
      <c r="AP3" s="182" t="s">
        <v>11</v>
      </c>
      <c r="AQ3" s="182" t="s">
        <v>12</v>
      </c>
      <c r="AR3" s="182" t="s">
        <v>13</v>
      </c>
      <c r="AS3" s="182">
        <v>2018</v>
      </c>
    </row>
    <row r="4" spans="1:45">
      <c r="A4" s="14" t="s">
        <v>45</v>
      </c>
      <c r="B4" s="15">
        <v>3483</v>
      </c>
      <c r="C4" s="15">
        <v>3624</v>
      </c>
      <c r="D4" s="15">
        <v>3555</v>
      </c>
      <c r="E4" s="192">
        <v>3912</v>
      </c>
      <c r="F4" s="15">
        <v>3033</v>
      </c>
      <c r="G4" s="15">
        <v>2664</v>
      </c>
      <c r="H4" s="15">
        <v>2955</v>
      </c>
      <c r="I4" s="186">
        <v>3366</v>
      </c>
      <c r="J4" s="15">
        <v>498</v>
      </c>
      <c r="K4" s="15">
        <v>591</v>
      </c>
      <c r="L4" s="15">
        <v>603</v>
      </c>
      <c r="M4" s="186">
        <v>720</v>
      </c>
      <c r="N4" s="15">
        <v>15</v>
      </c>
      <c r="O4" s="15">
        <v>33</v>
      </c>
      <c r="P4" s="15">
        <v>36</v>
      </c>
      <c r="Q4" s="186">
        <v>30</v>
      </c>
      <c r="R4" s="15">
        <v>30</v>
      </c>
      <c r="S4" s="15">
        <v>54</v>
      </c>
      <c r="T4" s="15">
        <v>78</v>
      </c>
      <c r="U4" s="186">
        <v>159</v>
      </c>
      <c r="V4" s="15">
        <v>9</v>
      </c>
      <c r="W4" s="15">
        <v>18</v>
      </c>
      <c r="X4" s="15">
        <v>24</v>
      </c>
      <c r="Y4" s="186">
        <v>39</v>
      </c>
      <c r="Z4" s="15">
        <v>0</v>
      </c>
      <c r="AA4" s="15">
        <v>465</v>
      </c>
      <c r="AB4" s="15">
        <v>63</v>
      </c>
      <c r="AC4" s="15">
        <v>63</v>
      </c>
      <c r="AD4" s="15" t="s">
        <v>14</v>
      </c>
      <c r="AE4" s="15">
        <v>468</v>
      </c>
      <c r="AF4" s="15">
        <v>57</v>
      </c>
      <c r="AG4" s="15">
        <v>63</v>
      </c>
      <c r="AH4" s="15">
        <v>0</v>
      </c>
      <c r="AI4" s="15">
        <v>0</v>
      </c>
      <c r="AJ4" s="15">
        <v>3</v>
      </c>
      <c r="AK4" s="15">
        <v>0</v>
      </c>
      <c r="AL4" s="15">
        <v>3312</v>
      </c>
      <c r="AM4" s="15">
        <v>3456</v>
      </c>
      <c r="AN4" s="15">
        <v>3366</v>
      </c>
      <c r="AO4" s="15">
        <v>3912</v>
      </c>
      <c r="AP4" s="15">
        <v>171</v>
      </c>
      <c r="AQ4" s="15">
        <v>165</v>
      </c>
      <c r="AR4" s="15">
        <v>189</v>
      </c>
      <c r="AS4" s="15">
        <v>0</v>
      </c>
    </row>
    <row r="5" spans="1:45">
      <c r="A5" s="14" t="s">
        <v>46</v>
      </c>
      <c r="B5" s="15">
        <v>9885</v>
      </c>
      <c r="C5" s="15">
        <v>10476</v>
      </c>
      <c r="D5" s="15">
        <v>11529</v>
      </c>
      <c r="E5" s="192">
        <v>12558</v>
      </c>
      <c r="F5" s="15">
        <v>9276</v>
      </c>
      <c r="G5" s="15">
        <v>8502</v>
      </c>
      <c r="H5" s="15">
        <v>10257</v>
      </c>
      <c r="I5" s="186">
        <v>11556</v>
      </c>
      <c r="J5" s="15">
        <v>516</v>
      </c>
      <c r="K5" s="15">
        <v>594</v>
      </c>
      <c r="L5" s="15">
        <v>804</v>
      </c>
      <c r="M5" s="186">
        <v>1074</v>
      </c>
      <c r="N5" s="15">
        <v>36</v>
      </c>
      <c r="O5" s="15">
        <v>39</v>
      </c>
      <c r="P5" s="15">
        <v>84</v>
      </c>
      <c r="Q5" s="186">
        <v>138</v>
      </c>
      <c r="R5" s="15">
        <v>51</v>
      </c>
      <c r="S5" s="15">
        <v>72</v>
      </c>
      <c r="T5" s="15">
        <v>249</v>
      </c>
      <c r="U5" s="186">
        <v>492</v>
      </c>
      <c r="V5" s="15">
        <v>27</v>
      </c>
      <c r="W5" s="15">
        <v>33</v>
      </c>
      <c r="X5" s="15">
        <v>66</v>
      </c>
      <c r="Y5" s="186">
        <v>96</v>
      </c>
      <c r="Z5" s="15">
        <v>0</v>
      </c>
      <c r="AA5" s="15">
        <v>1437</v>
      </c>
      <c r="AB5" s="15">
        <v>207</v>
      </c>
      <c r="AC5" s="15">
        <v>171</v>
      </c>
      <c r="AD5" s="15" t="s">
        <v>14</v>
      </c>
      <c r="AE5" s="15">
        <v>1437</v>
      </c>
      <c r="AF5" s="15">
        <v>201</v>
      </c>
      <c r="AG5" s="15">
        <v>150</v>
      </c>
      <c r="AH5" s="15">
        <v>0</v>
      </c>
      <c r="AI5" s="15">
        <v>0</v>
      </c>
      <c r="AJ5" s="15">
        <v>6</v>
      </c>
      <c r="AK5" s="15">
        <v>18</v>
      </c>
      <c r="AL5" s="15">
        <v>9552</v>
      </c>
      <c r="AM5" s="15">
        <v>10083</v>
      </c>
      <c r="AN5" s="15">
        <v>10986</v>
      </c>
      <c r="AO5" s="15">
        <v>12558</v>
      </c>
      <c r="AP5" s="15">
        <v>333</v>
      </c>
      <c r="AQ5" s="15">
        <v>393</v>
      </c>
      <c r="AR5" s="15">
        <v>543</v>
      </c>
      <c r="AS5" s="15">
        <v>0</v>
      </c>
    </row>
    <row r="6" spans="1:45">
      <c r="A6" s="14" t="s">
        <v>47</v>
      </c>
      <c r="B6" s="15">
        <v>36900</v>
      </c>
      <c r="C6" s="15">
        <v>42834</v>
      </c>
      <c r="D6" s="15">
        <v>49989</v>
      </c>
      <c r="E6" s="192">
        <v>59502</v>
      </c>
      <c r="F6" s="15">
        <v>34659</v>
      </c>
      <c r="G6" s="15">
        <v>34662</v>
      </c>
      <c r="H6" s="15">
        <v>45321</v>
      </c>
      <c r="I6" s="186">
        <v>55299</v>
      </c>
      <c r="J6" s="15">
        <v>2430</v>
      </c>
      <c r="K6" s="15">
        <v>2856</v>
      </c>
      <c r="L6" s="15">
        <v>3567</v>
      </c>
      <c r="M6" s="186">
        <v>5097</v>
      </c>
      <c r="N6" s="15">
        <v>192</v>
      </c>
      <c r="O6" s="15">
        <v>264</v>
      </c>
      <c r="P6" s="15">
        <v>384</v>
      </c>
      <c r="Q6" s="186">
        <v>822</v>
      </c>
      <c r="R6" s="15">
        <v>294</v>
      </c>
      <c r="S6" s="15">
        <v>438</v>
      </c>
      <c r="T6" s="15">
        <v>819</v>
      </c>
      <c r="U6" s="186">
        <v>1719</v>
      </c>
      <c r="V6" s="15">
        <v>57</v>
      </c>
      <c r="W6" s="15">
        <v>57</v>
      </c>
      <c r="X6" s="15">
        <v>99</v>
      </c>
      <c r="Y6" s="186">
        <v>249</v>
      </c>
      <c r="Z6" s="15">
        <v>0</v>
      </c>
      <c r="AA6" s="15">
        <v>6039</v>
      </c>
      <c r="AB6" s="15">
        <v>1020</v>
      </c>
      <c r="AC6" s="15">
        <v>816</v>
      </c>
      <c r="AD6" s="15" t="s">
        <v>14</v>
      </c>
      <c r="AE6" s="15">
        <v>6039</v>
      </c>
      <c r="AF6" s="15">
        <v>1011</v>
      </c>
      <c r="AG6" s="15">
        <v>744</v>
      </c>
      <c r="AH6" s="15">
        <v>0</v>
      </c>
      <c r="AI6" s="15">
        <v>3</v>
      </c>
      <c r="AJ6" s="15">
        <v>9</v>
      </c>
      <c r="AK6" s="15">
        <v>75</v>
      </c>
      <c r="AL6" s="15">
        <v>36000</v>
      </c>
      <c r="AM6" s="15">
        <v>41769</v>
      </c>
      <c r="AN6" s="15">
        <v>48300</v>
      </c>
      <c r="AO6" s="15">
        <v>59502</v>
      </c>
      <c r="AP6" s="15">
        <v>906</v>
      </c>
      <c r="AQ6" s="15">
        <v>1065</v>
      </c>
      <c r="AR6" s="15">
        <v>1689</v>
      </c>
      <c r="AS6" s="15">
        <v>0</v>
      </c>
    </row>
    <row r="7" spans="1:45">
      <c r="A7" s="14" t="s">
        <v>48</v>
      </c>
      <c r="B7" s="15">
        <v>324078</v>
      </c>
      <c r="C7" s="15">
        <v>348459</v>
      </c>
      <c r="D7" s="15">
        <v>341469</v>
      </c>
      <c r="E7" s="192">
        <v>369006</v>
      </c>
      <c r="F7" s="15">
        <v>282333</v>
      </c>
      <c r="G7" s="15">
        <v>255381</v>
      </c>
      <c r="H7" s="15">
        <v>273303</v>
      </c>
      <c r="I7" s="186">
        <v>287307</v>
      </c>
      <c r="J7" s="15">
        <v>22533</v>
      </c>
      <c r="K7" s="15">
        <v>25725</v>
      </c>
      <c r="L7" s="15">
        <v>27765</v>
      </c>
      <c r="M7" s="186">
        <v>36642</v>
      </c>
      <c r="N7" s="15">
        <v>7674</v>
      </c>
      <c r="O7" s="15">
        <v>9465</v>
      </c>
      <c r="P7" s="15">
        <v>10104</v>
      </c>
      <c r="Q7" s="186">
        <v>14178</v>
      </c>
      <c r="R7" s="15">
        <v>17625</v>
      </c>
      <c r="S7" s="15">
        <v>26631</v>
      </c>
      <c r="T7" s="15">
        <v>30714</v>
      </c>
      <c r="U7" s="186">
        <v>54984</v>
      </c>
      <c r="V7" s="15">
        <v>1971</v>
      </c>
      <c r="W7" s="15">
        <v>2859</v>
      </c>
      <c r="X7" s="15">
        <v>3384</v>
      </c>
      <c r="Y7" s="186">
        <v>5580</v>
      </c>
      <c r="Z7" s="15">
        <v>87</v>
      </c>
      <c r="AA7" s="15">
        <v>43788</v>
      </c>
      <c r="AB7" s="15">
        <v>6276</v>
      </c>
      <c r="AC7" s="15">
        <v>5007</v>
      </c>
      <c r="AD7" s="15" t="s">
        <v>14</v>
      </c>
      <c r="AE7" s="15">
        <v>43677</v>
      </c>
      <c r="AF7" s="15">
        <v>6132</v>
      </c>
      <c r="AG7" s="15">
        <v>4185</v>
      </c>
      <c r="AH7" s="15">
        <v>87</v>
      </c>
      <c r="AI7" s="15">
        <v>117</v>
      </c>
      <c r="AJ7" s="15">
        <v>150</v>
      </c>
      <c r="AK7" s="15">
        <v>822</v>
      </c>
      <c r="AL7" s="15">
        <v>314883</v>
      </c>
      <c r="AM7" s="15">
        <v>338772</v>
      </c>
      <c r="AN7" s="15">
        <v>325722</v>
      </c>
      <c r="AO7" s="15">
        <v>369006</v>
      </c>
      <c r="AP7" s="15">
        <v>9198</v>
      </c>
      <c r="AQ7" s="15">
        <v>9687</v>
      </c>
      <c r="AR7" s="15">
        <v>15750</v>
      </c>
      <c r="AS7" s="15">
        <v>0</v>
      </c>
    </row>
    <row r="8" spans="1:45">
      <c r="A8" s="14" t="s">
        <v>49</v>
      </c>
      <c r="B8" s="15">
        <v>27291</v>
      </c>
      <c r="C8" s="15">
        <v>33645</v>
      </c>
      <c r="D8" s="15">
        <v>44595</v>
      </c>
      <c r="E8" s="192">
        <v>60561</v>
      </c>
      <c r="F8" s="15">
        <v>25335</v>
      </c>
      <c r="G8" s="15">
        <v>25998</v>
      </c>
      <c r="H8" s="15">
        <v>39696</v>
      </c>
      <c r="I8" s="186">
        <v>54102</v>
      </c>
      <c r="J8" s="15">
        <v>1569</v>
      </c>
      <c r="K8" s="15">
        <v>2007</v>
      </c>
      <c r="L8" s="15">
        <v>3036</v>
      </c>
      <c r="M8" s="186">
        <v>4788</v>
      </c>
      <c r="N8" s="15">
        <v>237</v>
      </c>
      <c r="O8" s="15">
        <v>294</v>
      </c>
      <c r="P8" s="15">
        <v>519</v>
      </c>
      <c r="Q8" s="186">
        <v>1014</v>
      </c>
      <c r="R8" s="15">
        <v>534</v>
      </c>
      <c r="S8" s="15">
        <v>807</v>
      </c>
      <c r="T8" s="15">
        <v>1368</v>
      </c>
      <c r="U8" s="186">
        <v>3858</v>
      </c>
      <c r="V8" s="15">
        <v>90</v>
      </c>
      <c r="W8" s="15">
        <v>174</v>
      </c>
      <c r="X8" s="15">
        <v>258</v>
      </c>
      <c r="Y8" s="186">
        <v>525</v>
      </c>
      <c r="Z8" s="15">
        <v>9</v>
      </c>
      <c r="AA8" s="15">
        <v>5610</v>
      </c>
      <c r="AB8" s="15">
        <v>978</v>
      </c>
      <c r="AC8" s="15">
        <v>1071</v>
      </c>
      <c r="AD8" s="15" t="s">
        <v>14</v>
      </c>
      <c r="AE8" s="15">
        <v>5598</v>
      </c>
      <c r="AF8" s="15">
        <v>969</v>
      </c>
      <c r="AG8" s="15">
        <v>957</v>
      </c>
      <c r="AH8" s="15">
        <v>9</v>
      </c>
      <c r="AI8" s="15">
        <v>12</v>
      </c>
      <c r="AJ8" s="15">
        <v>9</v>
      </c>
      <c r="AK8" s="15">
        <v>117</v>
      </c>
      <c r="AL8" s="15">
        <v>26619</v>
      </c>
      <c r="AM8" s="15">
        <v>32808</v>
      </c>
      <c r="AN8" s="15">
        <v>43185</v>
      </c>
      <c r="AO8" s="15">
        <v>60561</v>
      </c>
      <c r="AP8" s="15">
        <v>672</v>
      </c>
      <c r="AQ8" s="15">
        <v>837</v>
      </c>
      <c r="AR8" s="15">
        <v>1410</v>
      </c>
      <c r="AS8" s="15">
        <v>0</v>
      </c>
    </row>
    <row r="9" spans="1:45">
      <c r="A9" s="14" t="s">
        <v>50</v>
      </c>
      <c r="B9" s="15">
        <v>25443</v>
      </c>
      <c r="C9" s="15">
        <v>27372</v>
      </c>
      <c r="D9" s="15">
        <v>31041</v>
      </c>
      <c r="E9" s="192">
        <v>33423</v>
      </c>
      <c r="F9" s="15">
        <v>24312</v>
      </c>
      <c r="G9" s="15">
        <v>22224</v>
      </c>
      <c r="H9" s="15">
        <v>26376</v>
      </c>
      <c r="I9" s="186">
        <v>28023</v>
      </c>
      <c r="J9" s="15">
        <v>1182</v>
      </c>
      <c r="K9" s="15">
        <v>1641</v>
      </c>
      <c r="L9" s="15">
        <v>2193</v>
      </c>
      <c r="M9" s="186">
        <v>2730</v>
      </c>
      <c r="N9" s="15">
        <v>111</v>
      </c>
      <c r="O9" s="15">
        <v>381</v>
      </c>
      <c r="P9" s="15">
        <v>1017</v>
      </c>
      <c r="Q9" s="186">
        <v>1716</v>
      </c>
      <c r="R9" s="15">
        <v>192</v>
      </c>
      <c r="S9" s="15">
        <v>360</v>
      </c>
      <c r="T9" s="15">
        <v>1179</v>
      </c>
      <c r="U9" s="186">
        <v>2463</v>
      </c>
      <c r="V9" s="15">
        <v>39</v>
      </c>
      <c r="W9" s="15">
        <v>114</v>
      </c>
      <c r="X9" s="15">
        <v>282</v>
      </c>
      <c r="Y9" s="186">
        <v>420</v>
      </c>
      <c r="Z9" s="15">
        <v>3</v>
      </c>
      <c r="AA9" s="15">
        <v>3762</v>
      </c>
      <c r="AB9" s="15">
        <v>504</v>
      </c>
      <c r="AC9" s="15">
        <v>357</v>
      </c>
      <c r="AD9" s="15" t="s">
        <v>14</v>
      </c>
      <c r="AE9" s="15">
        <v>3765</v>
      </c>
      <c r="AF9" s="15">
        <v>498</v>
      </c>
      <c r="AG9" s="15">
        <v>324</v>
      </c>
      <c r="AH9" s="15">
        <v>0</v>
      </c>
      <c r="AI9" s="15">
        <v>0</v>
      </c>
      <c r="AJ9" s="15">
        <v>6</v>
      </c>
      <c r="AK9" s="15">
        <v>33</v>
      </c>
      <c r="AL9" s="15">
        <v>25068</v>
      </c>
      <c r="AM9" s="15">
        <v>27051</v>
      </c>
      <c r="AN9" s="15">
        <v>29877</v>
      </c>
      <c r="AO9" s="15">
        <v>33423</v>
      </c>
      <c r="AP9" s="15">
        <v>375</v>
      </c>
      <c r="AQ9" s="15">
        <v>321</v>
      </c>
      <c r="AR9" s="15">
        <v>1164</v>
      </c>
      <c r="AS9" s="15">
        <v>0</v>
      </c>
    </row>
    <row r="10" spans="1:45">
      <c r="A10" s="14" t="s">
        <v>51</v>
      </c>
      <c r="B10" s="15">
        <v>41967</v>
      </c>
      <c r="C10" s="15">
        <v>42870</v>
      </c>
      <c r="D10" s="15">
        <v>43932</v>
      </c>
      <c r="E10" s="192">
        <v>46296</v>
      </c>
      <c r="F10" s="15">
        <v>39483</v>
      </c>
      <c r="G10" s="15">
        <v>34122</v>
      </c>
      <c r="H10" s="15">
        <v>39216</v>
      </c>
      <c r="I10" s="186">
        <v>41850</v>
      </c>
      <c r="J10" s="15">
        <v>2334</v>
      </c>
      <c r="K10" s="15">
        <v>2619</v>
      </c>
      <c r="L10" s="15">
        <v>3135</v>
      </c>
      <c r="M10" s="186">
        <v>4212</v>
      </c>
      <c r="N10" s="15">
        <v>297</v>
      </c>
      <c r="O10" s="15">
        <v>381</v>
      </c>
      <c r="P10" s="15">
        <v>480</v>
      </c>
      <c r="Q10" s="186">
        <v>882</v>
      </c>
      <c r="R10" s="15">
        <v>561</v>
      </c>
      <c r="S10" s="15">
        <v>609</v>
      </c>
      <c r="T10" s="15">
        <v>981</v>
      </c>
      <c r="U10" s="186">
        <v>2025</v>
      </c>
      <c r="V10" s="15">
        <v>54</v>
      </c>
      <c r="W10" s="15">
        <v>81</v>
      </c>
      <c r="X10" s="15">
        <v>192</v>
      </c>
      <c r="Y10" s="186">
        <v>255</v>
      </c>
      <c r="Z10" s="15">
        <v>6</v>
      </c>
      <c r="AA10" s="15">
        <v>6786</v>
      </c>
      <c r="AB10" s="15">
        <v>939</v>
      </c>
      <c r="AC10" s="15">
        <v>624</v>
      </c>
      <c r="AD10" s="15" t="s">
        <v>14</v>
      </c>
      <c r="AE10" s="15">
        <v>6783</v>
      </c>
      <c r="AF10" s="15">
        <v>933</v>
      </c>
      <c r="AG10" s="15">
        <v>579</v>
      </c>
      <c r="AH10" s="15">
        <v>6</v>
      </c>
      <c r="AI10" s="15">
        <v>3</v>
      </c>
      <c r="AJ10" s="15">
        <v>9</v>
      </c>
      <c r="AK10" s="15">
        <v>45</v>
      </c>
      <c r="AL10" s="15">
        <v>41079</v>
      </c>
      <c r="AM10" s="15">
        <v>42000</v>
      </c>
      <c r="AN10" s="15">
        <v>42387</v>
      </c>
      <c r="AO10" s="15">
        <v>46296</v>
      </c>
      <c r="AP10" s="15">
        <v>885</v>
      </c>
      <c r="AQ10" s="15">
        <v>867</v>
      </c>
      <c r="AR10" s="15">
        <v>1545</v>
      </c>
      <c r="AS10" s="15">
        <v>0</v>
      </c>
    </row>
    <row r="11" spans="1:45">
      <c r="A11" s="14" t="s">
        <v>52</v>
      </c>
      <c r="B11" s="15">
        <v>3717</v>
      </c>
      <c r="C11" s="15">
        <v>3801</v>
      </c>
      <c r="D11" s="15">
        <v>4158</v>
      </c>
      <c r="E11" s="192">
        <v>4866</v>
      </c>
      <c r="F11" s="15">
        <v>3366</v>
      </c>
      <c r="G11" s="15">
        <v>2868</v>
      </c>
      <c r="H11" s="15">
        <v>3573</v>
      </c>
      <c r="I11" s="186">
        <v>4203</v>
      </c>
      <c r="J11" s="15">
        <v>189</v>
      </c>
      <c r="K11" s="15">
        <v>165</v>
      </c>
      <c r="L11" s="15">
        <v>264</v>
      </c>
      <c r="M11" s="186">
        <v>333</v>
      </c>
      <c r="N11" s="15">
        <v>12</v>
      </c>
      <c r="O11" s="15">
        <v>21</v>
      </c>
      <c r="P11" s="15">
        <v>51</v>
      </c>
      <c r="Q11" s="186">
        <v>57</v>
      </c>
      <c r="R11" s="15">
        <v>114</v>
      </c>
      <c r="S11" s="15">
        <v>144</v>
      </c>
      <c r="T11" s="15">
        <v>174</v>
      </c>
      <c r="U11" s="186">
        <v>432</v>
      </c>
      <c r="V11" s="15">
        <v>6</v>
      </c>
      <c r="W11" s="15">
        <v>12</v>
      </c>
      <c r="X11" s="15">
        <v>21</v>
      </c>
      <c r="Y11" s="186">
        <v>90</v>
      </c>
      <c r="Z11" s="15">
        <v>3</v>
      </c>
      <c r="AA11" s="15">
        <v>678</v>
      </c>
      <c r="AB11" s="15">
        <v>87</v>
      </c>
      <c r="AC11" s="15">
        <v>75</v>
      </c>
      <c r="AD11" s="15" t="s">
        <v>14</v>
      </c>
      <c r="AE11" s="15">
        <v>678</v>
      </c>
      <c r="AF11" s="15">
        <v>87</v>
      </c>
      <c r="AG11" s="15">
        <v>69</v>
      </c>
      <c r="AH11" s="15">
        <v>0</v>
      </c>
      <c r="AI11" s="15">
        <v>0</v>
      </c>
      <c r="AJ11" s="15">
        <v>3</v>
      </c>
      <c r="AK11" s="15">
        <v>6</v>
      </c>
      <c r="AL11" s="15">
        <v>3549</v>
      </c>
      <c r="AM11" s="15">
        <v>3696</v>
      </c>
      <c r="AN11" s="15">
        <v>3930</v>
      </c>
      <c r="AO11" s="15">
        <v>4866</v>
      </c>
      <c r="AP11" s="15">
        <v>171</v>
      </c>
      <c r="AQ11" s="15">
        <v>105</v>
      </c>
      <c r="AR11" s="15">
        <v>228</v>
      </c>
      <c r="AS11" s="15">
        <v>0</v>
      </c>
    </row>
    <row r="12" spans="1:45">
      <c r="A12" s="14" t="s">
        <v>53</v>
      </c>
      <c r="B12" s="15">
        <v>7101</v>
      </c>
      <c r="C12" s="15">
        <v>7209</v>
      </c>
      <c r="D12" s="15">
        <v>7536</v>
      </c>
      <c r="E12" s="192">
        <v>7815</v>
      </c>
      <c r="F12" s="15">
        <v>6825</v>
      </c>
      <c r="G12" s="15">
        <v>5562</v>
      </c>
      <c r="H12" s="15">
        <v>6561</v>
      </c>
      <c r="I12" s="186">
        <v>7098</v>
      </c>
      <c r="J12" s="15">
        <v>315</v>
      </c>
      <c r="K12" s="15">
        <v>375</v>
      </c>
      <c r="L12" s="15">
        <v>447</v>
      </c>
      <c r="M12" s="186">
        <v>570</v>
      </c>
      <c r="N12" s="15">
        <v>39</v>
      </c>
      <c r="O12" s="15">
        <v>42</v>
      </c>
      <c r="P12" s="15">
        <v>39</v>
      </c>
      <c r="Q12" s="186">
        <v>78</v>
      </c>
      <c r="R12" s="15">
        <v>27</v>
      </c>
      <c r="S12" s="15">
        <v>42</v>
      </c>
      <c r="T12" s="15">
        <v>201</v>
      </c>
      <c r="U12" s="186">
        <v>390</v>
      </c>
      <c r="V12" s="15">
        <v>3</v>
      </c>
      <c r="W12" s="15">
        <v>6</v>
      </c>
      <c r="X12" s="15">
        <v>36</v>
      </c>
      <c r="Y12" s="186">
        <v>48</v>
      </c>
      <c r="Z12" s="15">
        <v>0</v>
      </c>
      <c r="AA12" s="15">
        <v>1443</v>
      </c>
      <c r="AB12" s="15">
        <v>141</v>
      </c>
      <c r="AC12" s="15">
        <v>102</v>
      </c>
      <c r="AD12" s="15" t="s">
        <v>14</v>
      </c>
      <c r="AE12" s="15">
        <v>1437</v>
      </c>
      <c r="AF12" s="15">
        <v>135</v>
      </c>
      <c r="AG12" s="15">
        <v>96</v>
      </c>
      <c r="AH12" s="15">
        <v>3</v>
      </c>
      <c r="AI12" s="15">
        <v>3</v>
      </c>
      <c r="AJ12" s="15">
        <v>3</v>
      </c>
      <c r="AK12" s="15">
        <v>9</v>
      </c>
      <c r="AL12" s="15">
        <v>6978</v>
      </c>
      <c r="AM12" s="15">
        <v>7041</v>
      </c>
      <c r="AN12" s="15">
        <v>7095</v>
      </c>
      <c r="AO12" s="15">
        <v>7815</v>
      </c>
      <c r="AP12" s="15">
        <v>123</v>
      </c>
      <c r="AQ12" s="15">
        <v>168</v>
      </c>
      <c r="AR12" s="15">
        <v>441</v>
      </c>
      <c r="AS12" s="15">
        <v>0</v>
      </c>
    </row>
    <row r="13" spans="1:45">
      <c r="A13" s="14" t="s">
        <v>54</v>
      </c>
      <c r="B13" s="15">
        <v>20088</v>
      </c>
      <c r="C13" s="15">
        <v>20220</v>
      </c>
      <c r="D13" s="15">
        <v>20829</v>
      </c>
      <c r="E13" s="192">
        <v>22308</v>
      </c>
      <c r="F13" s="15">
        <v>18969</v>
      </c>
      <c r="G13" s="15">
        <v>16551</v>
      </c>
      <c r="H13" s="15">
        <v>17862</v>
      </c>
      <c r="I13" s="186">
        <v>19641</v>
      </c>
      <c r="J13" s="15">
        <v>897</v>
      </c>
      <c r="K13" s="15">
        <v>1089</v>
      </c>
      <c r="L13" s="15">
        <v>1278</v>
      </c>
      <c r="M13" s="186">
        <v>1824</v>
      </c>
      <c r="N13" s="15">
        <v>129</v>
      </c>
      <c r="O13" s="15">
        <v>219</v>
      </c>
      <c r="P13" s="15">
        <v>471</v>
      </c>
      <c r="Q13" s="186">
        <v>858</v>
      </c>
      <c r="R13" s="15">
        <v>309</v>
      </c>
      <c r="S13" s="15">
        <v>354</v>
      </c>
      <c r="T13" s="15">
        <v>603</v>
      </c>
      <c r="U13" s="186">
        <v>1185</v>
      </c>
      <c r="V13" s="15">
        <v>15</v>
      </c>
      <c r="W13" s="15">
        <v>21</v>
      </c>
      <c r="X13" s="15">
        <v>78</v>
      </c>
      <c r="Y13" s="186">
        <v>114</v>
      </c>
      <c r="Z13" s="15">
        <v>3</v>
      </c>
      <c r="AA13" s="15">
        <v>2589</v>
      </c>
      <c r="AB13" s="15">
        <v>372</v>
      </c>
      <c r="AC13" s="15">
        <v>300</v>
      </c>
      <c r="AD13" s="15" t="s">
        <v>14</v>
      </c>
      <c r="AE13" s="15">
        <v>2589</v>
      </c>
      <c r="AF13" s="15">
        <v>366</v>
      </c>
      <c r="AG13" s="15">
        <v>279</v>
      </c>
      <c r="AH13" s="15">
        <v>3</v>
      </c>
      <c r="AI13" s="15">
        <v>0</v>
      </c>
      <c r="AJ13" s="15">
        <v>6</v>
      </c>
      <c r="AK13" s="15">
        <v>21</v>
      </c>
      <c r="AL13" s="15">
        <v>19638</v>
      </c>
      <c r="AM13" s="15">
        <v>19686</v>
      </c>
      <c r="AN13" s="15">
        <v>19590</v>
      </c>
      <c r="AO13" s="15">
        <v>22308</v>
      </c>
      <c r="AP13" s="15">
        <v>450</v>
      </c>
      <c r="AQ13" s="15">
        <v>534</v>
      </c>
      <c r="AR13" s="15">
        <v>1236</v>
      </c>
      <c r="AS13" s="15">
        <v>0</v>
      </c>
    </row>
    <row r="14" spans="1:45">
      <c r="A14" s="19" t="s">
        <v>55</v>
      </c>
      <c r="B14" s="15">
        <v>481431</v>
      </c>
      <c r="C14" s="15">
        <v>521832</v>
      </c>
      <c r="D14" s="15">
        <v>539436</v>
      </c>
      <c r="E14" s="192">
        <v>599694</v>
      </c>
      <c r="F14" s="15">
        <v>430125</v>
      </c>
      <c r="G14" s="15">
        <v>393219</v>
      </c>
      <c r="H14" s="15">
        <v>448650</v>
      </c>
      <c r="I14" s="186">
        <v>494340</v>
      </c>
      <c r="J14" s="15">
        <v>31635</v>
      </c>
      <c r="K14" s="15">
        <v>36669</v>
      </c>
      <c r="L14" s="15">
        <v>41907</v>
      </c>
      <c r="M14" s="186">
        <v>56298</v>
      </c>
      <c r="N14" s="15">
        <v>8619</v>
      </c>
      <c r="O14" s="15">
        <v>10923</v>
      </c>
      <c r="P14" s="15">
        <v>12720</v>
      </c>
      <c r="Q14" s="186">
        <v>18927</v>
      </c>
      <c r="R14" s="15">
        <v>19431</v>
      </c>
      <c r="S14" s="15">
        <v>29172</v>
      </c>
      <c r="T14" s="15">
        <v>35847</v>
      </c>
      <c r="U14" s="186">
        <v>66672</v>
      </c>
      <c r="V14" s="15">
        <v>2253</v>
      </c>
      <c r="W14" s="15">
        <v>3363</v>
      </c>
      <c r="X14" s="15">
        <v>4377</v>
      </c>
      <c r="Y14" s="186">
        <v>7314</v>
      </c>
      <c r="Z14" s="15">
        <v>105</v>
      </c>
      <c r="AA14" s="15">
        <v>70254</v>
      </c>
      <c r="AB14" s="15">
        <v>10236</v>
      </c>
      <c r="AC14" s="15">
        <v>8307</v>
      </c>
      <c r="AD14" s="15" t="s">
        <v>14</v>
      </c>
      <c r="AE14" s="15">
        <v>70122</v>
      </c>
      <c r="AF14" s="15">
        <v>10050</v>
      </c>
      <c r="AG14" s="15">
        <v>7185</v>
      </c>
      <c r="AH14" s="15">
        <v>108</v>
      </c>
      <c r="AI14" s="15">
        <v>141</v>
      </c>
      <c r="AJ14" s="15">
        <v>186</v>
      </c>
      <c r="AK14" s="15">
        <v>1125</v>
      </c>
      <c r="AL14" s="15">
        <v>468564</v>
      </c>
      <c r="AM14" s="15">
        <v>508185</v>
      </c>
      <c r="AN14" s="15">
        <v>516360</v>
      </c>
      <c r="AO14" s="15">
        <v>599694</v>
      </c>
      <c r="AP14" s="15">
        <v>12867</v>
      </c>
      <c r="AQ14" s="15">
        <v>13647</v>
      </c>
      <c r="AR14" s="15">
        <v>23073</v>
      </c>
      <c r="AS14" s="15">
        <v>0</v>
      </c>
    </row>
    <row r="15" spans="1:45">
      <c r="A15" s="16" t="s">
        <v>34</v>
      </c>
      <c r="B15" s="18">
        <v>3737277</v>
      </c>
      <c r="C15" s="18">
        <v>4027947</v>
      </c>
      <c r="D15" s="18">
        <v>4242051</v>
      </c>
      <c r="E15" s="192">
        <v>4699755</v>
      </c>
      <c r="F15" s="18">
        <v>2871432</v>
      </c>
      <c r="G15" s="18">
        <v>2609589</v>
      </c>
      <c r="H15" s="18">
        <v>2969391</v>
      </c>
      <c r="I15" s="187">
        <v>3297864</v>
      </c>
      <c r="J15" s="18">
        <v>526281</v>
      </c>
      <c r="K15" s="18">
        <v>565329</v>
      </c>
      <c r="L15" s="18">
        <v>598605</v>
      </c>
      <c r="M15" s="187">
        <v>775836</v>
      </c>
      <c r="N15" s="18">
        <v>231798</v>
      </c>
      <c r="O15" s="18">
        <v>265974</v>
      </c>
      <c r="P15" s="18">
        <v>295941</v>
      </c>
      <c r="Q15" s="187">
        <v>381642</v>
      </c>
      <c r="R15" s="18">
        <v>238176</v>
      </c>
      <c r="S15" s="18">
        <v>354549</v>
      </c>
      <c r="T15" s="18">
        <v>471711</v>
      </c>
      <c r="U15" s="187">
        <v>707598</v>
      </c>
      <c r="V15" s="18">
        <v>24084</v>
      </c>
      <c r="W15" s="18">
        <v>34746</v>
      </c>
      <c r="X15" s="18">
        <v>46953</v>
      </c>
      <c r="Y15" s="187">
        <v>70332</v>
      </c>
      <c r="Z15" s="18">
        <v>804</v>
      </c>
      <c r="AA15" s="18">
        <v>430878</v>
      </c>
      <c r="AB15" s="18">
        <v>67752</v>
      </c>
      <c r="AC15" s="18">
        <v>58053</v>
      </c>
      <c r="AD15" s="18" t="s">
        <v>14</v>
      </c>
      <c r="AE15" s="18">
        <v>429429</v>
      </c>
      <c r="AF15" s="18">
        <v>65973</v>
      </c>
      <c r="AG15" s="18">
        <v>45330</v>
      </c>
      <c r="AH15" s="18">
        <v>804</v>
      </c>
      <c r="AI15" s="18">
        <v>1491</v>
      </c>
      <c r="AJ15" s="18">
        <v>1785</v>
      </c>
      <c r="AK15" s="18">
        <v>12756</v>
      </c>
      <c r="AL15" s="18">
        <v>3586641</v>
      </c>
      <c r="AM15" s="18">
        <v>3860163</v>
      </c>
      <c r="AN15" s="18">
        <v>4011402</v>
      </c>
      <c r="AO15" s="18">
        <v>4699755</v>
      </c>
      <c r="AP15" s="18">
        <v>150636</v>
      </c>
      <c r="AQ15" s="18">
        <v>167784</v>
      </c>
      <c r="AR15" s="18">
        <v>230649</v>
      </c>
      <c r="AS15" s="15">
        <v>0</v>
      </c>
    </row>
    <row r="16" spans="1:45" s="17" customFormat="1" ht="12.95" customHeight="1">
      <c r="A16" s="271" t="s">
        <v>43</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170"/>
    </row>
    <row r="17" spans="1:25" ht="14.1" customHeight="1">
      <c r="A17" s="270" t="s">
        <v>42</v>
      </c>
      <c r="B17" s="270"/>
      <c r="C17" s="270"/>
      <c r="D17" s="270"/>
      <c r="E17" s="270"/>
      <c r="F17" s="270"/>
      <c r="G17" s="270"/>
      <c r="H17" s="270"/>
      <c r="I17" s="270"/>
      <c r="J17" s="270"/>
      <c r="K17" s="270"/>
      <c r="L17" s="270"/>
      <c r="M17" s="270"/>
      <c r="N17" s="270"/>
      <c r="O17" s="270"/>
      <c r="P17" s="270"/>
      <c r="Q17" s="270"/>
      <c r="R17" s="270"/>
      <c r="S17" s="270"/>
      <c r="T17" s="270"/>
      <c r="U17" s="270"/>
      <c r="V17" s="270"/>
      <c r="W17" s="270"/>
      <c r="X17" s="24"/>
      <c r="Y17" s="24"/>
    </row>
    <row r="18" spans="1:25" ht="14.25" customHeight="1">
      <c r="A18" s="10" t="s">
        <v>39</v>
      </c>
      <c r="B18" s="10"/>
      <c r="C18" s="10"/>
      <c r="D18" s="10"/>
      <c r="E18" s="188"/>
      <c r="F18" s="10"/>
      <c r="G18" s="10"/>
      <c r="H18" s="10"/>
      <c r="I18" s="188"/>
      <c r="J18" s="10"/>
      <c r="K18" s="10"/>
      <c r="L18" s="10"/>
      <c r="M18" s="188"/>
      <c r="N18" s="10"/>
      <c r="O18" s="10"/>
      <c r="P18" s="10"/>
      <c r="Q18" s="188"/>
      <c r="R18" s="10"/>
      <c r="S18" s="10"/>
      <c r="T18" s="10"/>
      <c r="U18" s="205"/>
      <c r="V18" s="205"/>
      <c r="W18" s="10"/>
      <c r="X18" s="10"/>
      <c r="Y18" s="205"/>
    </row>
    <row r="19" spans="1:25" ht="12" customHeight="1">
      <c r="A19" s="285" t="s">
        <v>60</v>
      </c>
      <c r="B19" s="268"/>
      <c r="C19" s="268"/>
      <c r="D19" s="268"/>
      <c r="E19" s="268"/>
      <c r="F19" s="268"/>
      <c r="G19" s="268"/>
      <c r="H19" s="268"/>
      <c r="I19" s="268"/>
      <c r="J19" s="268"/>
      <c r="K19" s="268"/>
      <c r="L19" s="268"/>
      <c r="M19" s="268"/>
      <c r="N19" s="268"/>
      <c r="O19" s="268"/>
      <c r="P19" s="268"/>
      <c r="Q19" s="268"/>
      <c r="R19" s="268"/>
      <c r="S19" s="268"/>
      <c r="T19" s="268"/>
      <c r="U19" s="204"/>
      <c r="V19" s="205"/>
      <c r="W19" s="10"/>
      <c r="X19" s="10"/>
      <c r="Y19" s="205"/>
    </row>
    <row r="20" spans="1:25">
      <c r="E20" s="1"/>
      <c r="I20" s="1"/>
      <c r="M20" s="1"/>
      <c r="Q20" s="1"/>
      <c r="U20" s="1"/>
      <c r="Y20" s="1"/>
    </row>
    <row r="21" spans="1:25" ht="15" customHeight="1">
      <c r="A21" s="126" t="s">
        <v>290</v>
      </c>
    </row>
    <row r="22" spans="1:25" ht="12.95" customHeight="1">
      <c r="A22" s="12"/>
      <c r="B22" s="286" t="s">
        <v>1</v>
      </c>
      <c r="C22" s="287"/>
      <c r="D22" s="287"/>
      <c r="E22" s="288"/>
      <c r="F22" s="286" t="s">
        <v>2</v>
      </c>
      <c r="G22" s="287"/>
      <c r="H22" s="287"/>
      <c r="I22" s="288"/>
      <c r="J22" s="286" t="s">
        <v>3</v>
      </c>
      <c r="K22" s="287"/>
      <c r="L22" s="287"/>
      <c r="M22" s="288"/>
      <c r="N22" s="286" t="s">
        <v>4</v>
      </c>
      <c r="O22" s="287"/>
      <c r="P22" s="287"/>
      <c r="Q22" s="288"/>
      <c r="R22" s="286" t="s">
        <v>37</v>
      </c>
      <c r="S22" s="287"/>
      <c r="T22" s="287"/>
      <c r="U22" s="288"/>
      <c r="V22" s="286" t="s">
        <v>59</v>
      </c>
      <c r="W22" s="287"/>
      <c r="X22" s="287"/>
      <c r="Y22" s="288"/>
    </row>
    <row r="23" spans="1:25">
      <c r="A23" s="13"/>
      <c r="B23" s="181" t="s">
        <v>11</v>
      </c>
      <c r="C23" s="181" t="s">
        <v>12</v>
      </c>
      <c r="D23" s="181" t="s">
        <v>13</v>
      </c>
      <c r="E23" s="189">
        <v>2018</v>
      </c>
      <c r="F23" s="181" t="s">
        <v>11</v>
      </c>
      <c r="G23" s="181" t="s">
        <v>12</v>
      </c>
      <c r="H23" s="181" t="s">
        <v>13</v>
      </c>
      <c r="I23" s="189">
        <v>2018</v>
      </c>
      <c r="J23" s="181" t="s">
        <v>11</v>
      </c>
      <c r="K23" s="181" t="s">
        <v>12</v>
      </c>
      <c r="L23" s="181" t="s">
        <v>13</v>
      </c>
      <c r="M23" s="189">
        <v>2018</v>
      </c>
      <c r="N23" s="181" t="s">
        <v>11</v>
      </c>
      <c r="O23" s="181" t="s">
        <v>12</v>
      </c>
      <c r="P23" s="181" t="s">
        <v>13</v>
      </c>
      <c r="Q23" s="189">
        <v>2018</v>
      </c>
      <c r="R23" s="181" t="s">
        <v>11</v>
      </c>
      <c r="S23" s="181" t="s">
        <v>12</v>
      </c>
      <c r="T23" s="181" t="s">
        <v>13</v>
      </c>
      <c r="U23" s="189">
        <v>2018</v>
      </c>
      <c r="V23" s="181" t="s">
        <v>11</v>
      </c>
      <c r="W23" s="181" t="s">
        <v>12</v>
      </c>
      <c r="X23" s="181" t="s">
        <v>13</v>
      </c>
      <c r="Y23" s="189">
        <v>2018</v>
      </c>
    </row>
    <row r="24" spans="1:25">
      <c r="A24" s="14" t="s">
        <v>45</v>
      </c>
      <c r="B24" s="20">
        <f>F4/AL4</f>
        <v>0.91576086956521741</v>
      </c>
      <c r="C24" s="20">
        <f>G4/AM4</f>
        <v>0.77083333333333337</v>
      </c>
      <c r="D24" s="20">
        <f>H4/AN4</f>
        <v>0.87789661319073087</v>
      </c>
      <c r="E24" s="190">
        <f>I4/AO4</f>
        <v>0.86042944785276076</v>
      </c>
      <c r="F24" s="20">
        <f>J4/AL4</f>
        <v>0.15036231884057971</v>
      </c>
      <c r="G24" s="20">
        <f>K4/AM4</f>
        <v>0.17100694444444445</v>
      </c>
      <c r="H24" s="20">
        <f>L4/AN4</f>
        <v>0.17914438502673796</v>
      </c>
      <c r="I24" s="190">
        <f>M4/AO4</f>
        <v>0.18404907975460122</v>
      </c>
      <c r="J24" s="20">
        <f>N4/AL4</f>
        <v>4.528985507246377E-3</v>
      </c>
      <c r="K24" s="20">
        <f>O4/AM4</f>
        <v>9.5486111111111119E-3</v>
      </c>
      <c r="L24" s="20">
        <f>P4/AN4</f>
        <v>1.06951871657754E-2</v>
      </c>
      <c r="M24" s="190">
        <f>Q4/AO4</f>
        <v>7.6687116564417178E-3</v>
      </c>
      <c r="N24" s="20">
        <f>R4/AL4</f>
        <v>9.057971014492754E-3</v>
      </c>
      <c r="O24" s="20">
        <f>S4/AM4</f>
        <v>1.5625E-2</v>
      </c>
      <c r="P24" s="20">
        <f>T4/AN4</f>
        <v>2.3172905525846704E-2</v>
      </c>
      <c r="Q24" s="190">
        <f>U4/AO4</f>
        <v>4.0644171779141106E-2</v>
      </c>
      <c r="R24" s="20">
        <f>V4/AL4</f>
        <v>2.717391304347826E-3</v>
      </c>
      <c r="S24" s="20">
        <f>W4/AM4</f>
        <v>5.208333333333333E-3</v>
      </c>
      <c r="T24" s="20">
        <f>X4/AN4</f>
        <v>7.1301247771836003E-3</v>
      </c>
      <c r="U24" s="190">
        <f>Y4/AO4</f>
        <v>9.9693251533742328E-3</v>
      </c>
      <c r="V24" s="20" t="s">
        <v>38</v>
      </c>
      <c r="W24" s="20">
        <f>AA4/AM4</f>
        <v>0.1345486111111111</v>
      </c>
      <c r="X24" s="20">
        <f>AB4/AN4</f>
        <v>1.871657754010695E-2</v>
      </c>
      <c r="Y24" s="190">
        <f>AC4/AO4</f>
        <v>1.6104294478527608E-2</v>
      </c>
    </row>
    <row r="25" spans="1:25">
      <c r="A25" s="14" t="s">
        <v>46</v>
      </c>
      <c r="B25" s="20">
        <f t="shared" ref="B25:B35" si="0">F5/AL5</f>
        <v>0.97110552763819091</v>
      </c>
      <c r="C25" s="20">
        <f t="shared" ref="C25:C35" si="1">G5/AM5</f>
        <v>0.84320142814638499</v>
      </c>
      <c r="D25" s="20">
        <f t="shared" ref="D25:D35" si="2">H5/AN5</f>
        <v>0.93364281813216821</v>
      </c>
      <c r="E25" s="190">
        <f t="shared" ref="E25:E35" si="3">I5/AO5</f>
        <v>0.92021022455805068</v>
      </c>
      <c r="F25" s="20">
        <f t="shared" ref="F25:F35" si="4">J5/AL5</f>
        <v>5.4020100502512561E-2</v>
      </c>
      <c r="G25" s="20">
        <f t="shared" ref="G25:G35" si="5">K5/AM5</f>
        <v>5.8911038381434098E-2</v>
      </c>
      <c r="H25" s="20">
        <f t="shared" ref="H25:H35" si="6">L5/AN5</f>
        <v>7.3184052430365923E-2</v>
      </c>
      <c r="I25" s="190">
        <f t="shared" ref="I25:I35" si="7">M5/AO5</f>
        <v>8.5523172479694223E-2</v>
      </c>
      <c r="J25" s="20">
        <f t="shared" ref="J25:J35" si="8">N5/AL5</f>
        <v>3.7688442211055275E-3</v>
      </c>
      <c r="K25" s="20">
        <f t="shared" ref="K25:K35" si="9">O5/AM5</f>
        <v>3.867896459387087E-3</v>
      </c>
      <c r="L25" s="20">
        <f t="shared" ref="L25:L35" si="10">P5/AN5</f>
        <v>7.6460950300382309E-3</v>
      </c>
      <c r="M25" s="190">
        <f t="shared" ref="M25:M35" si="11">Q5/AO5</f>
        <v>1.098901098901099E-2</v>
      </c>
      <c r="N25" s="20">
        <f t="shared" ref="N25:N35" si="12">R5/AL5</f>
        <v>5.3391959798994972E-3</v>
      </c>
      <c r="O25" s="20">
        <f t="shared" ref="O25:O35" si="13">S5/AM5</f>
        <v>7.1407319250223148E-3</v>
      </c>
      <c r="P25" s="20">
        <f t="shared" ref="P25:P35" si="14">T5/AN5</f>
        <v>2.2665210267613325E-2</v>
      </c>
      <c r="Q25" s="190">
        <f t="shared" ref="Q25:Q35" si="15">U5/AO5</f>
        <v>3.9178213091256568E-2</v>
      </c>
      <c r="R25" s="20">
        <f t="shared" ref="R25:R35" si="16">V5/AL5</f>
        <v>2.8266331658291458E-3</v>
      </c>
      <c r="S25" s="20">
        <f t="shared" ref="S25:S35" si="17">W5/AM5</f>
        <v>3.2728354656352274E-3</v>
      </c>
      <c r="T25" s="20">
        <f t="shared" ref="T25:T35" si="18">X5/AN5</f>
        <v>6.0076460950300378E-3</v>
      </c>
      <c r="U25" s="190">
        <f t="shared" ref="U25:U35" si="19">Y5/AO5</f>
        <v>7.6445293836598181E-3</v>
      </c>
      <c r="V25" s="20" t="s">
        <v>38</v>
      </c>
      <c r="W25" s="20">
        <f t="shared" ref="W25:W35" si="20">AA5/AM5</f>
        <v>0.14251710800357037</v>
      </c>
      <c r="X25" s="20">
        <f t="shared" ref="X25:X35" si="21">AB5/AN5</f>
        <v>1.8842162752594212E-2</v>
      </c>
      <c r="Y25" s="190">
        <f t="shared" ref="Y25:Y35" si="22">AC5/AO5</f>
        <v>1.3616817964644052E-2</v>
      </c>
    </row>
    <row r="26" spans="1:25">
      <c r="A26" s="14" t="s">
        <v>47</v>
      </c>
      <c r="B26" s="20">
        <f t="shared" si="0"/>
        <v>0.96274999999999999</v>
      </c>
      <c r="C26" s="20">
        <f t="shared" si="1"/>
        <v>0.82984988867341813</v>
      </c>
      <c r="D26" s="20">
        <f t="shared" si="2"/>
        <v>0.93832298136645964</v>
      </c>
      <c r="E26" s="190">
        <f t="shared" si="3"/>
        <v>0.92936371886659275</v>
      </c>
      <c r="F26" s="20">
        <f t="shared" si="4"/>
        <v>6.7500000000000004E-2</v>
      </c>
      <c r="G26" s="20">
        <f t="shared" si="5"/>
        <v>6.8376068376068383E-2</v>
      </c>
      <c r="H26" s="20">
        <f t="shared" si="6"/>
        <v>7.385093167701863E-2</v>
      </c>
      <c r="I26" s="190">
        <f t="shared" si="7"/>
        <v>8.5660986185338309E-2</v>
      </c>
      <c r="J26" s="20">
        <f t="shared" si="8"/>
        <v>5.3333333333333332E-3</v>
      </c>
      <c r="K26" s="20">
        <f t="shared" si="9"/>
        <v>6.3204769087122029E-3</v>
      </c>
      <c r="L26" s="20">
        <f t="shared" si="10"/>
        <v>7.9503105590062115E-3</v>
      </c>
      <c r="M26" s="190">
        <f t="shared" si="11"/>
        <v>1.3814661692043964E-2</v>
      </c>
      <c r="N26" s="20">
        <f t="shared" si="12"/>
        <v>8.1666666666666658E-3</v>
      </c>
      <c r="O26" s="20">
        <f t="shared" si="13"/>
        <v>1.0486245780363427E-2</v>
      </c>
      <c r="P26" s="20">
        <f t="shared" si="14"/>
        <v>1.6956521739130436E-2</v>
      </c>
      <c r="Q26" s="190">
        <f t="shared" si="15"/>
        <v>2.8889785217303621E-2</v>
      </c>
      <c r="R26" s="20">
        <f t="shared" si="16"/>
        <v>1.5833333333333333E-3</v>
      </c>
      <c r="S26" s="20">
        <f t="shared" si="17"/>
        <v>1.3646484234719528E-3</v>
      </c>
      <c r="T26" s="20">
        <f t="shared" si="18"/>
        <v>2.0496894409937887E-3</v>
      </c>
      <c r="U26" s="190">
        <f t="shared" si="19"/>
        <v>4.1847332862760918E-3</v>
      </c>
      <c r="V26" s="20" t="s">
        <v>38</v>
      </c>
      <c r="W26" s="20">
        <f t="shared" si="20"/>
        <v>0.14458090928679165</v>
      </c>
      <c r="X26" s="20">
        <f t="shared" si="21"/>
        <v>2.1118012422360249E-2</v>
      </c>
      <c r="Y26" s="190">
        <f t="shared" si="22"/>
        <v>1.371382474538671E-2</v>
      </c>
    </row>
    <row r="27" spans="1:25">
      <c r="A27" s="14" t="s">
        <v>48</v>
      </c>
      <c r="B27" s="20">
        <f t="shared" si="0"/>
        <v>0.89662827145320645</v>
      </c>
      <c r="C27" s="20">
        <f t="shared" si="1"/>
        <v>0.75384329283411855</v>
      </c>
      <c r="D27" s="20">
        <f t="shared" si="2"/>
        <v>0.83906828522482357</v>
      </c>
      <c r="E27" s="190">
        <f t="shared" si="3"/>
        <v>0.77859709598217919</v>
      </c>
      <c r="F27" s="20">
        <f t="shared" si="4"/>
        <v>7.1559912729489999E-2</v>
      </c>
      <c r="G27" s="20">
        <f t="shared" si="5"/>
        <v>7.593602777089016E-2</v>
      </c>
      <c r="H27" s="20">
        <f t="shared" si="6"/>
        <v>8.524140217731685E-2</v>
      </c>
      <c r="I27" s="190">
        <f t="shared" si="7"/>
        <v>9.9299198387018103E-2</v>
      </c>
      <c r="J27" s="20">
        <f t="shared" si="8"/>
        <v>2.4370956831585064E-2</v>
      </c>
      <c r="K27" s="20">
        <f t="shared" si="9"/>
        <v>2.7939144911621975E-2</v>
      </c>
      <c r="L27" s="20">
        <f t="shared" si="10"/>
        <v>3.1020317939838268E-2</v>
      </c>
      <c r="M27" s="190">
        <f t="shared" si="11"/>
        <v>3.8422139477406872E-2</v>
      </c>
      <c r="N27" s="20">
        <f t="shared" si="12"/>
        <v>5.5973170987319097E-2</v>
      </c>
      <c r="O27" s="20">
        <f t="shared" si="13"/>
        <v>7.8610392830576317E-2</v>
      </c>
      <c r="P27" s="20">
        <f t="shared" si="14"/>
        <v>9.429513511522096E-2</v>
      </c>
      <c r="Q27" s="190">
        <f t="shared" si="15"/>
        <v>0.14900570722427278</v>
      </c>
      <c r="R27" s="20">
        <f t="shared" si="16"/>
        <v>6.2594678023265788E-3</v>
      </c>
      <c r="S27" s="20">
        <f t="shared" si="17"/>
        <v>8.4393043108639439E-3</v>
      </c>
      <c r="T27" s="20">
        <f t="shared" si="18"/>
        <v>1.0389227623556284E-2</v>
      </c>
      <c r="U27" s="190">
        <f t="shared" si="19"/>
        <v>1.5121705338124583E-2</v>
      </c>
      <c r="V27" s="20">
        <f>Z7/AL7</f>
        <v>2.7629309934166022E-4</v>
      </c>
      <c r="W27" s="20">
        <f t="shared" si="20"/>
        <v>0.12925507420920265</v>
      </c>
      <c r="X27" s="20">
        <f t="shared" si="21"/>
        <v>1.9267964706099067E-2</v>
      </c>
      <c r="Y27" s="190">
        <f t="shared" si="22"/>
        <v>1.3568885058779533E-2</v>
      </c>
    </row>
    <row r="28" spans="1:25">
      <c r="A28" s="14" t="s">
        <v>49</v>
      </c>
      <c r="B28" s="20">
        <f t="shared" si="0"/>
        <v>0.95176377775273302</v>
      </c>
      <c r="C28" s="20">
        <f t="shared" si="1"/>
        <v>0.79242867593269939</v>
      </c>
      <c r="D28" s="20">
        <f t="shared" si="2"/>
        <v>0.91920805835359498</v>
      </c>
      <c r="E28" s="190">
        <f t="shared" si="3"/>
        <v>0.89334720364591069</v>
      </c>
      <c r="F28" s="20">
        <f t="shared" si="4"/>
        <v>5.8942860362898683E-2</v>
      </c>
      <c r="G28" s="20">
        <f t="shared" si="5"/>
        <v>6.1174103877103148E-2</v>
      </c>
      <c r="H28" s="20">
        <f t="shared" si="6"/>
        <v>7.0302188259812437E-2</v>
      </c>
      <c r="I28" s="190">
        <f t="shared" si="7"/>
        <v>7.9060781691187396E-2</v>
      </c>
      <c r="J28" s="20">
        <f t="shared" si="8"/>
        <v>8.9034148540516177E-3</v>
      </c>
      <c r="K28" s="20">
        <f t="shared" si="9"/>
        <v>8.9612289685442569E-3</v>
      </c>
      <c r="L28" s="20">
        <f t="shared" si="10"/>
        <v>1.2018061827023273E-2</v>
      </c>
      <c r="M28" s="190">
        <f t="shared" si="11"/>
        <v>1.674344875414871E-2</v>
      </c>
      <c r="N28" s="20">
        <f t="shared" si="12"/>
        <v>2.0060858785078326E-2</v>
      </c>
      <c r="O28" s="20">
        <f t="shared" si="13"/>
        <v>2.4597659107534749E-2</v>
      </c>
      <c r="P28" s="20">
        <f t="shared" si="14"/>
        <v>3.167766585620007E-2</v>
      </c>
      <c r="Q28" s="190">
        <f t="shared" si="15"/>
        <v>6.3704364194778818E-2</v>
      </c>
      <c r="R28" s="20">
        <f t="shared" si="16"/>
        <v>3.3810436154626394E-3</v>
      </c>
      <c r="S28" s="20">
        <f t="shared" si="17"/>
        <v>5.3035844915874176E-3</v>
      </c>
      <c r="T28" s="20">
        <f t="shared" si="18"/>
        <v>5.9742966307745745E-3</v>
      </c>
      <c r="U28" s="190">
        <f t="shared" si="19"/>
        <v>8.668945360875811E-3</v>
      </c>
      <c r="V28" s="20">
        <f t="shared" ref="V28:V35" si="23">Z8/AL8</f>
        <v>3.3810436154626394E-4</v>
      </c>
      <c r="W28" s="20">
        <f t="shared" si="20"/>
        <v>0.17099487929773227</v>
      </c>
      <c r="X28" s="20">
        <f t="shared" si="21"/>
        <v>2.2646752344564085E-2</v>
      </c>
      <c r="Y28" s="190">
        <f t="shared" si="22"/>
        <v>1.7684648536186655E-2</v>
      </c>
    </row>
    <row r="29" spans="1:25">
      <c r="A29" s="14" t="s">
        <v>50</v>
      </c>
      <c r="B29" s="20">
        <f t="shared" si="0"/>
        <v>0.96984202967927235</v>
      </c>
      <c r="C29" s="20">
        <f t="shared" si="1"/>
        <v>0.82155927692137076</v>
      </c>
      <c r="D29" s="20">
        <f t="shared" si="2"/>
        <v>0.88281956019680696</v>
      </c>
      <c r="E29" s="190">
        <f t="shared" si="3"/>
        <v>0.83843461089668792</v>
      </c>
      <c r="F29" s="20">
        <f t="shared" si="4"/>
        <v>4.7151747247486837E-2</v>
      </c>
      <c r="G29" s="20">
        <f t="shared" si="5"/>
        <v>6.066319174891871E-2</v>
      </c>
      <c r="H29" s="20">
        <f t="shared" si="6"/>
        <v>7.3400943869866453E-2</v>
      </c>
      <c r="I29" s="190">
        <f t="shared" si="7"/>
        <v>8.168028004667445E-2</v>
      </c>
      <c r="J29" s="20">
        <f t="shared" si="8"/>
        <v>4.4279559597893729E-3</v>
      </c>
      <c r="K29" s="20">
        <f t="shared" si="9"/>
        <v>1.4084507042253521E-2</v>
      </c>
      <c r="L29" s="20">
        <f t="shared" si="10"/>
        <v>3.4039562205040667E-2</v>
      </c>
      <c r="M29" s="190">
        <f t="shared" si="11"/>
        <v>5.1341890315052506E-2</v>
      </c>
      <c r="N29" s="20">
        <f t="shared" si="12"/>
        <v>7.659167065581618E-3</v>
      </c>
      <c r="O29" s="20">
        <f t="shared" si="13"/>
        <v>1.3308195630475767E-2</v>
      </c>
      <c r="P29" s="20">
        <f t="shared" si="14"/>
        <v>3.9461793352746258E-2</v>
      </c>
      <c r="Q29" s="190">
        <f t="shared" si="15"/>
        <v>7.369176914101068E-2</v>
      </c>
      <c r="R29" s="20">
        <f t="shared" si="16"/>
        <v>1.5557683101962662E-3</v>
      </c>
      <c r="S29" s="20">
        <f t="shared" si="17"/>
        <v>4.2142619496506597E-3</v>
      </c>
      <c r="T29" s="20">
        <f t="shared" si="18"/>
        <v>9.4386986645245505E-3</v>
      </c>
      <c r="U29" s="190">
        <f t="shared" si="19"/>
        <v>1.2566196930257607E-2</v>
      </c>
      <c r="V29" s="20">
        <f t="shared" si="23"/>
        <v>1.1967448539971278E-4</v>
      </c>
      <c r="W29" s="20">
        <f t="shared" si="20"/>
        <v>0.13907064433847177</v>
      </c>
      <c r="X29" s="20">
        <f t="shared" si="21"/>
        <v>1.6869163570639622E-2</v>
      </c>
      <c r="Y29" s="190">
        <f t="shared" si="22"/>
        <v>1.0681267390718965E-2</v>
      </c>
    </row>
    <row r="30" spans="1:25">
      <c r="A30" s="14" t="s">
        <v>51</v>
      </c>
      <c r="B30" s="20">
        <f t="shared" si="0"/>
        <v>0.96114803184108666</v>
      </c>
      <c r="C30" s="20">
        <f t="shared" si="1"/>
        <v>0.81242857142857139</v>
      </c>
      <c r="D30" s="20">
        <f t="shared" si="2"/>
        <v>0.92518932691627154</v>
      </c>
      <c r="E30" s="190">
        <f t="shared" si="3"/>
        <v>0.90396578538102645</v>
      </c>
      <c r="F30" s="20">
        <f t="shared" si="4"/>
        <v>5.6817351931643903E-2</v>
      </c>
      <c r="G30" s="20">
        <f t="shared" si="5"/>
        <v>6.2357142857142854E-2</v>
      </c>
      <c r="H30" s="20">
        <f t="shared" si="6"/>
        <v>7.3961356076155421E-2</v>
      </c>
      <c r="I30" s="190">
        <f t="shared" si="7"/>
        <v>9.0979782270606532E-2</v>
      </c>
      <c r="J30" s="20">
        <f t="shared" si="8"/>
        <v>7.2299715182940188E-3</v>
      </c>
      <c r="K30" s="20">
        <f t="shared" si="9"/>
        <v>9.0714285714285706E-3</v>
      </c>
      <c r="L30" s="20">
        <f t="shared" si="10"/>
        <v>1.1324226767641022E-2</v>
      </c>
      <c r="M30" s="190">
        <f t="shared" si="11"/>
        <v>1.9051321928460343E-2</v>
      </c>
      <c r="N30" s="20">
        <f t="shared" si="12"/>
        <v>1.3656612867888702E-2</v>
      </c>
      <c r="O30" s="20">
        <f t="shared" si="13"/>
        <v>1.4500000000000001E-2</v>
      </c>
      <c r="P30" s="20">
        <f t="shared" si="14"/>
        <v>2.3143888456366338E-2</v>
      </c>
      <c r="Q30" s="190">
        <f t="shared" si="15"/>
        <v>4.3740279937791601E-2</v>
      </c>
      <c r="R30" s="20">
        <f t="shared" si="16"/>
        <v>1.314540276053458E-3</v>
      </c>
      <c r="S30" s="20">
        <f t="shared" si="17"/>
        <v>1.9285714285714286E-3</v>
      </c>
      <c r="T30" s="20">
        <f t="shared" si="18"/>
        <v>4.5296907070564085E-3</v>
      </c>
      <c r="U30" s="190">
        <f t="shared" si="19"/>
        <v>5.5080352514256092E-3</v>
      </c>
      <c r="V30" s="20">
        <f t="shared" si="23"/>
        <v>1.4606003067260643E-4</v>
      </c>
      <c r="W30" s="20">
        <f t="shared" si="20"/>
        <v>0.16157142857142856</v>
      </c>
      <c r="X30" s="20">
        <f t="shared" si="21"/>
        <v>2.2153018614197748E-2</v>
      </c>
      <c r="Y30" s="190">
        <f t="shared" si="22"/>
        <v>1.347848626231208E-2</v>
      </c>
    </row>
    <row r="31" spans="1:25">
      <c r="A31" s="14" t="s">
        <v>52</v>
      </c>
      <c r="B31" s="20">
        <f t="shared" si="0"/>
        <v>0.94843617920541001</v>
      </c>
      <c r="C31" s="20">
        <f t="shared" si="1"/>
        <v>0.77597402597402598</v>
      </c>
      <c r="D31" s="20">
        <f t="shared" si="2"/>
        <v>0.90916030534351144</v>
      </c>
      <c r="E31" s="190">
        <f t="shared" si="3"/>
        <v>0.86374845869297168</v>
      </c>
      <c r="F31" s="20">
        <f t="shared" si="4"/>
        <v>5.3254437869822487E-2</v>
      </c>
      <c r="G31" s="20">
        <f t="shared" si="5"/>
        <v>4.4642857142857144E-2</v>
      </c>
      <c r="H31" s="20">
        <f t="shared" si="6"/>
        <v>6.7175572519083973E-2</v>
      </c>
      <c r="I31" s="190">
        <f t="shared" si="7"/>
        <v>6.8434032059186189E-2</v>
      </c>
      <c r="J31" s="20">
        <f t="shared" si="8"/>
        <v>3.3812341504649195E-3</v>
      </c>
      <c r="K31" s="20">
        <f t="shared" si="9"/>
        <v>5.681818181818182E-3</v>
      </c>
      <c r="L31" s="20">
        <f t="shared" si="10"/>
        <v>1.2977099236641221E-2</v>
      </c>
      <c r="M31" s="190">
        <f t="shared" si="11"/>
        <v>1.1713933415536375E-2</v>
      </c>
      <c r="N31" s="20">
        <f t="shared" si="12"/>
        <v>3.2121724429416736E-2</v>
      </c>
      <c r="O31" s="20">
        <f t="shared" si="13"/>
        <v>3.896103896103896E-2</v>
      </c>
      <c r="P31" s="20">
        <f t="shared" si="14"/>
        <v>4.4274809160305344E-2</v>
      </c>
      <c r="Q31" s="190">
        <f t="shared" si="15"/>
        <v>8.8779284833538835E-2</v>
      </c>
      <c r="R31" s="20">
        <f t="shared" si="16"/>
        <v>1.6906170752324597E-3</v>
      </c>
      <c r="S31" s="20">
        <f t="shared" si="17"/>
        <v>3.246753246753247E-3</v>
      </c>
      <c r="T31" s="20">
        <f t="shared" si="18"/>
        <v>5.3435114503816794E-3</v>
      </c>
      <c r="U31" s="190">
        <f t="shared" si="19"/>
        <v>1.8495684340320593E-2</v>
      </c>
      <c r="V31" s="20">
        <f t="shared" si="23"/>
        <v>8.4530853761622987E-4</v>
      </c>
      <c r="W31" s="20">
        <f t="shared" si="20"/>
        <v>0.18344155844155843</v>
      </c>
      <c r="X31" s="20">
        <f t="shared" si="21"/>
        <v>2.2137404580152672E-2</v>
      </c>
      <c r="Y31" s="190">
        <f t="shared" si="22"/>
        <v>1.5413070283600493E-2</v>
      </c>
    </row>
    <row r="32" spans="1:25">
      <c r="A32" s="14" t="s">
        <v>53</v>
      </c>
      <c r="B32" s="20">
        <f t="shared" si="0"/>
        <v>0.97807394668959591</v>
      </c>
      <c r="C32" s="20">
        <f t="shared" si="1"/>
        <v>0.78994461014060502</v>
      </c>
      <c r="D32" s="20">
        <f t="shared" si="2"/>
        <v>0.92473572938689219</v>
      </c>
      <c r="E32" s="190">
        <f t="shared" si="3"/>
        <v>0.90825335892514392</v>
      </c>
      <c r="F32" s="20">
        <f t="shared" si="4"/>
        <v>4.514187446259673E-2</v>
      </c>
      <c r="G32" s="20">
        <f t="shared" si="5"/>
        <v>5.3259480187473368E-2</v>
      </c>
      <c r="H32" s="20">
        <f t="shared" si="6"/>
        <v>6.3002114164904865E-2</v>
      </c>
      <c r="I32" s="190">
        <f t="shared" si="7"/>
        <v>7.293666026871401E-2</v>
      </c>
      <c r="J32" s="20">
        <f t="shared" si="8"/>
        <v>5.5889939810834051E-3</v>
      </c>
      <c r="K32" s="20">
        <f t="shared" si="9"/>
        <v>5.9650617809970177E-3</v>
      </c>
      <c r="L32" s="20">
        <f t="shared" si="10"/>
        <v>5.4968287526427064E-3</v>
      </c>
      <c r="M32" s="190">
        <f t="shared" si="11"/>
        <v>9.9808061420345491E-3</v>
      </c>
      <c r="N32" s="20">
        <f t="shared" si="12"/>
        <v>3.869303525365434E-3</v>
      </c>
      <c r="O32" s="20">
        <f t="shared" si="13"/>
        <v>5.9650617809970177E-3</v>
      </c>
      <c r="P32" s="20">
        <f t="shared" si="14"/>
        <v>2.8329809725158563E-2</v>
      </c>
      <c r="Q32" s="190">
        <f t="shared" si="15"/>
        <v>4.9904030710172742E-2</v>
      </c>
      <c r="R32" s="20">
        <f t="shared" si="16"/>
        <v>4.299226139294927E-4</v>
      </c>
      <c r="S32" s="20">
        <f t="shared" si="17"/>
        <v>8.5215168299957388E-4</v>
      </c>
      <c r="T32" s="20">
        <f t="shared" si="18"/>
        <v>5.07399577167019E-3</v>
      </c>
      <c r="U32" s="190">
        <f t="shared" si="19"/>
        <v>6.1420345489443381E-3</v>
      </c>
      <c r="V32" s="20" t="s">
        <v>38</v>
      </c>
      <c r="W32" s="20">
        <f t="shared" si="20"/>
        <v>0.20494247976139754</v>
      </c>
      <c r="X32" s="20">
        <f t="shared" si="21"/>
        <v>1.9873150105708247E-2</v>
      </c>
      <c r="Y32" s="190">
        <f t="shared" si="22"/>
        <v>1.3051823416506719E-2</v>
      </c>
    </row>
    <row r="33" spans="1:29">
      <c r="A33" s="14" t="s">
        <v>54</v>
      </c>
      <c r="B33" s="20">
        <f t="shared" si="0"/>
        <v>0.96593339443935222</v>
      </c>
      <c r="C33" s="20">
        <f t="shared" si="1"/>
        <v>0.84074977141115514</v>
      </c>
      <c r="D33" s="20">
        <f t="shared" si="2"/>
        <v>0.91179173047473205</v>
      </c>
      <c r="E33" s="190">
        <f t="shared" si="3"/>
        <v>0.88044647660032271</v>
      </c>
      <c r="F33" s="20">
        <f t="shared" si="4"/>
        <v>4.5676749159792238E-2</v>
      </c>
      <c r="G33" s="20">
        <f t="shared" si="5"/>
        <v>5.5318500457177691E-2</v>
      </c>
      <c r="H33" s="20">
        <f t="shared" si="6"/>
        <v>6.5237366003062791E-2</v>
      </c>
      <c r="I33" s="190">
        <f t="shared" si="7"/>
        <v>8.1764389456697145E-2</v>
      </c>
      <c r="J33" s="20">
        <f t="shared" si="8"/>
        <v>6.5688970363580812E-3</v>
      </c>
      <c r="K33" s="20">
        <f t="shared" si="9"/>
        <v>1.1124657116732703E-2</v>
      </c>
      <c r="L33" s="20">
        <f t="shared" si="10"/>
        <v>2.4042879019908116E-2</v>
      </c>
      <c r="M33" s="190">
        <f t="shared" si="11"/>
        <v>3.8461538461538464E-2</v>
      </c>
      <c r="N33" s="20">
        <f t="shared" si="12"/>
        <v>1.5734799877787961E-2</v>
      </c>
      <c r="O33" s="20">
        <f t="shared" si="13"/>
        <v>1.7982322462663822E-2</v>
      </c>
      <c r="P33" s="20">
        <f t="shared" si="14"/>
        <v>3.0781010719754975E-2</v>
      </c>
      <c r="Q33" s="190">
        <f t="shared" si="15"/>
        <v>5.3119956966110812E-2</v>
      </c>
      <c r="R33" s="20">
        <f t="shared" si="16"/>
        <v>7.6382523678582336E-4</v>
      </c>
      <c r="S33" s="20">
        <f t="shared" si="17"/>
        <v>1.0667479427003963E-3</v>
      </c>
      <c r="T33" s="20">
        <f t="shared" si="18"/>
        <v>3.9816232771822356E-3</v>
      </c>
      <c r="U33" s="190">
        <f t="shared" si="19"/>
        <v>5.1102743410435716E-3</v>
      </c>
      <c r="V33" s="20">
        <f t="shared" si="23"/>
        <v>1.5276504735716468E-4</v>
      </c>
      <c r="W33" s="20">
        <f t="shared" si="20"/>
        <v>0.13151478207863457</v>
      </c>
      <c r="X33" s="20">
        <f t="shared" si="21"/>
        <v>1.8989280245022971E-2</v>
      </c>
      <c r="Y33" s="190">
        <f t="shared" si="22"/>
        <v>1.3448090371167294E-2</v>
      </c>
    </row>
    <row r="34" spans="1:29">
      <c r="A34" s="19" t="s">
        <v>55</v>
      </c>
      <c r="B34" s="20">
        <f t="shared" si="0"/>
        <v>0.91796424821369116</v>
      </c>
      <c r="C34" s="20">
        <f t="shared" si="1"/>
        <v>0.77377136279110958</v>
      </c>
      <c r="D34" s="20">
        <f t="shared" si="2"/>
        <v>0.86887055542644664</v>
      </c>
      <c r="E34" s="190">
        <f t="shared" si="3"/>
        <v>0.82432040340573698</v>
      </c>
      <c r="F34" s="20">
        <f t="shared" si="4"/>
        <v>6.7514789868619862E-2</v>
      </c>
      <c r="G34" s="20">
        <f t="shared" si="5"/>
        <v>7.2156793293780802E-2</v>
      </c>
      <c r="H34" s="20">
        <f t="shared" si="6"/>
        <v>8.1158494073901924E-2</v>
      </c>
      <c r="I34" s="190">
        <f t="shared" si="7"/>
        <v>9.3877877717635991E-2</v>
      </c>
      <c r="J34" s="20">
        <f t="shared" si="8"/>
        <v>1.8394498937178271E-2</v>
      </c>
      <c r="K34" s="20">
        <f t="shared" si="9"/>
        <v>2.1494140913250095E-2</v>
      </c>
      <c r="L34" s="20">
        <f t="shared" si="10"/>
        <v>2.4633976295607717E-2</v>
      </c>
      <c r="M34" s="190">
        <f t="shared" si="11"/>
        <v>3.156109615904111E-2</v>
      </c>
      <c r="N34" s="20">
        <f t="shared" si="12"/>
        <v>4.1469255000384155E-2</v>
      </c>
      <c r="O34" s="20">
        <f t="shared" si="13"/>
        <v>5.7404291744148295E-2</v>
      </c>
      <c r="P34" s="20">
        <f t="shared" si="14"/>
        <v>6.9422495933069955E-2</v>
      </c>
      <c r="Q34" s="190">
        <f t="shared" si="15"/>
        <v>0.1111767001170597</v>
      </c>
      <c r="R34" s="20">
        <f t="shared" si="16"/>
        <v>4.8083079365892388E-3</v>
      </c>
      <c r="S34" s="20">
        <f t="shared" si="17"/>
        <v>6.6176687623601639E-3</v>
      </c>
      <c r="T34" s="20">
        <f t="shared" si="18"/>
        <v>8.4766442017197297E-3</v>
      </c>
      <c r="U34" s="190">
        <f t="shared" si="19"/>
        <v>1.219622007223684E-2</v>
      </c>
      <c r="V34" s="20">
        <f t="shared" si="23"/>
        <v>2.2408891848285401E-4</v>
      </c>
      <c r="W34" s="20">
        <f t="shared" si="20"/>
        <v>0.13824493048791286</v>
      </c>
      <c r="X34" s="20">
        <f t="shared" si="21"/>
        <v>1.9823379037880548E-2</v>
      </c>
      <c r="Y34" s="190">
        <f t="shared" si="22"/>
        <v>1.385206455292199E-2</v>
      </c>
    </row>
    <row r="35" spans="1:29">
      <c r="A35" s="16" t="s">
        <v>34</v>
      </c>
      <c r="B35" s="20">
        <f t="shared" si="0"/>
        <v>0.80059085924685525</v>
      </c>
      <c r="C35" s="20">
        <f t="shared" si="1"/>
        <v>0.67603077901114539</v>
      </c>
      <c r="D35" s="20">
        <f t="shared" si="2"/>
        <v>0.74023770242922549</v>
      </c>
      <c r="E35" s="190">
        <f t="shared" si="3"/>
        <v>0.70170976997737111</v>
      </c>
      <c r="F35" s="20">
        <f t="shared" si="4"/>
        <v>0.14673367086362979</v>
      </c>
      <c r="G35" s="20">
        <f t="shared" si="5"/>
        <v>0.14645210577895285</v>
      </c>
      <c r="H35" s="20">
        <f t="shared" si="6"/>
        <v>0.14922588162442957</v>
      </c>
      <c r="I35" s="190">
        <f t="shared" si="7"/>
        <v>0.16508009460067599</v>
      </c>
      <c r="J35" s="20">
        <f t="shared" si="8"/>
        <v>6.4628157655031548E-2</v>
      </c>
      <c r="K35" s="20">
        <f t="shared" si="9"/>
        <v>6.8902271743447097E-2</v>
      </c>
      <c r="L35" s="20">
        <f t="shared" si="10"/>
        <v>7.3774954492219921E-2</v>
      </c>
      <c r="M35" s="190">
        <f t="shared" si="11"/>
        <v>8.1204658540711169E-2</v>
      </c>
      <c r="N35" s="20">
        <f t="shared" si="12"/>
        <v>6.6406423168641635E-2</v>
      </c>
      <c r="O35" s="20">
        <f t="shared" si="13"/>
        <v>9.1848193975228504E-2</v>
      </c>
      <c r="P35" s="20">
        <f t="shared" si="14"/>
        <v>0.11759255242930028</v>
      </c>
      <c r="Q35" s="190">
        <f t="shared" si="15"/>
        <v>0.15056061432989593</v>
      </c>
      <c r="R35" s="20">
        <f t="shared" si="16"/>
        <v>6.7149179413272756E-3</v>
      </c>
      <c r="S35" s="20">
        <f t="shared" si="17"/>
        <v>9.001174302743175E-3</v>
      </c>
      <c r="T35" s="20">
        <f t="shared" si="18"/>
        <v>1.1704885224667087E-2</v>
      </c>
      <c r="U35" s="190">
        <f t="shared" si="19"/>
        <v>1.4965035411420382E-2</v>
      </c>
      <c r="V35" s="20">
        <f t="shared" si="23"/>
        <v>2.2416517292921147E-4</v>
      </c>
      <c r="W35" s="20">
        <f t="shared" si="20"/>
        <v>0.11162171131115448</v>
      </c>
      <c r="X35" s="20">
        <f t="shared" si="21"/>
        <v>1.688985546699134E-2</v>
      </c>
      <c r="Y35" s="190">
        <f t="shared" si="22"/>
        <v>1.2352346026548193E-2</v>
      </c>
    </row>
    <row r="36" spans="1:29">
      <c r="E36" s="1"/>
      <c r="I36" s="1"/>
      <c r="M36" s="1"/>
      <c r="Q36" s="1"/>
      <c r="U36" s="1"/>
      <c r="Y36" s="1"/>
    </row>
    <row r="37" spans="1:29" ht="30" customHeight="1">
      <c r="A37" s="129" t="s">
        <v>333</v>
      </c>
      <c r="E37" s="1"/>
      <c r="I37" s="1"/>
      <c r="M37" s="1"/>
      <c r="Q37" s="1"/>
      <c r="U37" s="1"/>
      <c r="Y37" s="1"/>
    </row>
    <row r="38" spans="1:29">
      <c r="A38" s="5"/>
      <c r="B38" s="284" t="s">
        <v>67</v>
      </c>
      <c r="C38" s="284"/>
      <c r="D38" s="273" t="s">
        <v>280</v>
      </c>
      <c r="E38" s="274"/>
      <c r="F38" s="273" t="s">
        <v>69</v>
      </c>
      <c r="G38" s="274"/>
      <c r="H38" s="273" t="s">
        <v>70</v>
      </c>
      <c r="I38" s="274"/>
      <c r="J38" s="284" t="s">
        <v>37</v>
      </c>
      <c r="K38" s="284"/>
      <c r="L38" s="273" t="s">
        <v>58</v>
      </c>
      <c r="M38" s="275"/>
      <c r="N38" s="284" t="s">
        <v>67</v>
      </c>
      <c r="O38" s="284"/>
      <c r="P38" s="273" t="s">
        <v>280</v>
      </c>
      <c r="Q38" s="274"/>
      <c r="R38" s="273" t="s">
        <v>69</v>
      </c>
      <c r="S38" s="274"/>
      <c r="T38" s="273" t="s">
        <v>70</v>
      </c>
      <c r="U38" s="274"/>
      <c r="V38" s="284" t="s">
        <v>37</v>
      </c>
      <c r="W38" s="284"/>
      <c r="X38" s="273" t="s">
        <v>58</v>
      </c>
      <c r="Y38" s="275"/>
    </row>
    <row r="39" spans="1:29">
      <c r="A39" s="5"/>
      <c r="B39" s="234">
        <f t="shared" ref="B39:M39" si="24">B60</f>
        <v>0</v>
      </c>
      <c r="C39" s="234">
        <f t="shared" si="24"/>
        <v>0</v>
      </c>
      <c r="D39" s="234">
        <f t="shared" si="24"/>
        <v>0</v>
      </c>
      <c r="E39" s="234">
        <f t="shared" si="24"/>
        <v>0</v>
      </c>
      <c r="F39" s="234">
        <f t="shared" si="24"/>
        <v>0</v>
      </c>
      <c r="G39" s="234">
        <f t="shared" si="24"/>
        <v>0</v>
      </c>
      <c r="H39" s="234">
        <f t="shared" si="24"/>
        <v>0</v>
      </c>
      <c r="I39" s="234">
        <f t="shared" si="24"/>
        <v>0</v>
      </c>
      <c r="J39" s="234">
        <f t="shared" si="24"/>
        <v>0</v>
      </c>
      <c r="K39" s="234">
        <f t="shared" si="24"/>
        <v>0</v>
      </c>
      <c r="L39" s="234">
        <f t="shared" si="24"/>
        <v>0</v>
      </c>
      <c r="M39" s="234">
        <f t="shared" si="24"/>
        <v>0</v>
      </c>
      <c r="N39" s="233" t="s">
        <v>36</v>
      </c>
      <c r="O39" s="233" t="s">
        <v>276</v>
      </c>
      <c r="P39" s="233" t="s">
        <v>36</v>
      </c>
      <c r="Q39" s="251" t="s">
        <v>276</v>
      </c>
      <c r="R39" s="233" t="s">
        <v>36</v>
      </c>
      <c r="S39" s="233" t="s">
        <v>276</v>
      </c>
      <c r="T39" s="233" t="s">
        <v>36</v>
      </c>
      <c r="U39" s="251" t="s">
        <v>276</v>
      </c>
      <c r="V39" s="233" t="s">
        <v>36</v>
      </c>
      <c r="W39" s="252" t="s">
        <v>276</v>
      </c>
      <c r="X39" s="233" t="s">
        <v>36</v>
      </c>
      <c r="Y39" s="253" t="s">
        <v>276</v>
      </c>
      <c r="Z39" s="194"/>
      <c r="AA39" s="174"/>
      <c r="AB39" s="17"/>
      <c r="AC39" s="174"/>
    </row>
    <row r="40" spans="1:29">
      <c r="A40" s="14" t="s">
        <v>45</v>
      </c>
      <c r="B40" s="235">
        <v>291</v>
      </c>
      <c r="C40" s="235">
        <v>411</v>
      </c>
      <c r="D40" s="235">
        <v>12</v>
      </c>
      <c r="E40" s="235">
        <v>117</v>
      </c>
      <c r="F40" s="235">
        <v>3</v>
      </c>
      <c r="G40" s="235">
        <v>-6</v>
      </c>
      <c r="H40" s="235">
        <v>24</v>
      </c>
      <c r="I40" s="235">
        <v>81</v>
      </c>
      <c r="J40" s="235">
        <v>6</v>
      </c>
      <c r="K40" s="235">
        <v>15</v>
      </c>
      <c r="L40" s="235">
        <v>-402</v>
      </c>
      <c r="M40" s="235">
        <v>0</v>
      </c>
      <c r="N40" s="7">
        <f>(H4-G4)/ABS(G4)</f>
        <v>0.10923423423423423</v>
      </c>
      <c r="O40" s="177">
        <f>(I4-H4)/ABS(H4)</f>
        <v>0.13908629441624365</v>
      </c>
      <c r="P40" s="7">
        <f>(L4-K4)/ABS(K4)</f>
        <v>2.030456852791878E-2</v>
      </c>
      <c r="Q40" s="191">
        <f>(M4-L4)/ABS(L4)</f>
        <v>0.19402985074626866</v>
      </c>
      <c r="R40" s="7">
        <f>(P4-O4)/ABS(O4)</f>
        <v>9.0909090909090912E-2</v>
      </c>
      <c r="S40" s="191">
        <f>(Q4-P4)/ABS(P4)</f>
        <v>-0.16666666666666666</v>
      </c>
      <c r="T40" s="191">
        <f>(T4-S4)/ABS(S4)</f>
        <v>0.44444444444444442</v>
      </c>
      <c r="U40" s="191">
        <f>(U4-T4)/ABS(T4)</f>
        <v>1.0384615384615385</v>
      </c>
      <c r="V40" s="191">
        <f>(X4-W4)/ABS(W4)</f>
        <v>0.33333333333333331</v>
      </c>
      <c r="W40" s="247">
        <f>(Y4-X4)/ABS(X4)</f>
        <v>0.625</v>
      </c>
      <c r="X40" s="7">
        <f>(AB4-AA4)/ABS(AA4)</f>
        <v>-0.86451612903225805</v>
      </c>
      <c r="Y40" s="193">
        <f>(AC4-AB4)/ABS(AB4)</f>
        <v>0</v>
      </c>
      <c r="Z40" s="194"/>
      <c r="AA40" s="175"/>
      <c r="AB40" s="17"/>
      <c r="AC40" s="180"/>
    </row>
    <row r="41" spans="1:29">
      <c r="A41" s="14" t="s">
        <v>46</v>
      </c>
      <c r="B41" s="235">
        <v>1755</v>
      </c>
      <c r="C41" s="235">
        <v>1299</v>
      </c>
      <c r="D41" s="235">
        <v>210</v>
      </c>
      <c r="E41" s="235">
        <v>270</v>
      </c>
      <c r="F41" s="235">
        <v>45</v>
      </c>
      <c r="G41" s="235">
        <v>54</v>
      </c>
      <c r="H41" s="235">
        <v>177</v>
      </c>
      <c r="I41" s="235">
        <v>243</v>
      </c>
      <c r="J41" s="235">
        <v>33</v>
      </c>
      <c r="K41" s="235">
        <v>30</v>
      </c>
      <c r="L41" s="235">
        <v>-1230</v>
      </c>
      <c r="M41" s="235">
        <v>-36</v>
      </c>
      <c r="N41" s="7">
        <f t="shared" ref="N41:N51" si="25">(H5-G5)/ABS(G5)</f>
        <v>0.20642201834862386</v>
      </c>
      <c r="O41" s="177">
        <f t="shared" ref="O41:O51" si="26">(I5-H5)/ABS(H5)</f>
        <v>0.12664521789997074</v>
      </c>
      <c r="P41" s="7">
        <f t="shared" ref="P41:P51" si="27">(L5-K5)/ABS(K5)</f>
        <v>0.35353535353535354</v>
      </c>
      <c r="Q41" s="191">
        <f t="shared" ref="Q41:Q51" si="28">(M5-L5)/ABS(L5)</f>
        <v>0.33582089552238809</v>
      </c>
      <c r="R41" s="7">
        <f t="shared" ref="R41:R51" si="29">(P5-O5)/ABS(O5)</f>
        <v>1.1538461538461537</v>
      </c>
      <c r="S41" s="191">
        <f t="shared" ref="S41:S51" si="30">(Q5-P5)/ABS(P5)</f>
        <v>0.6428571428571429</v>
      </c>
      <c r="T41" s="191">
        <f t="shared" ref="T41:T51" si="31">(T5-S5)/ABS(S5)</f>
        <v>2.4583333333333335</v>
      </c>
      <c r="U41" s="191">
        <f t="shared" ref="U41:U51" si="32">(U5-T5)/ABS(T5)</f>
        <v>0.97590361445783136</v>
      </c>
      <c r="V41" s="191">
        <f t="shared" ref="V41:V51" si="33">(X5-W5)/ABS(W5)</f>
        <v>1</v>
      </c>
      <c r="W41" s="247">
        <f t="shared" ref="W41:W51" si="34">(Y5-X5)/ABS(X5)</f>
        <v>0.45454545454545453</v>
      </c>
      <c r="X41" s="7">
        <f t="shared" ref="X41:X51" si="35">(AB5-AA5)/ABS(AA5)</f>
        <v>-0.85594989561586643</v>
      </c>
      <c r="Y41" s="193">
        <f t="shared" ref="Y41:Y51" si="36">(AC5-AB5)/ABS(AB5)</f>
        <v>-0.17391304347826086</v>
      </c>
      <c r="Z41" s="194"/>
      <c r="AA41" s="175"/>
      <c r="AB41" s="17"/>
      <c r="AC41" s="180"/>
    </row>
    <row r="42" spans="1:29">
      <c r="A42" s="14" t="s">
        <v>47</v>
      </c>
      <c r="B42" s="235">
        <v>10659</v>
      </c>
      <c r="C42" s="235">
        <v>9978</v>
      </c>
      <c r="D42" s="235">
        <v>711</v>
      </c>
      <c r="E42" s="235">
        <v>1530</v>
      </c>
      <c r="F42" s="235">
        <v>120</v>
      </c>
      <c r="G42" s="235">
        <v>438</v>
      </c>
      <c r="H42" s="235">
        <v>381</v>
      </c>
      <c r="I42" s="235">
        <v>900</v>
      </c>
      <c r="J42" s="235">
        <v>42</v>
      </c>
      <c r="K42" s="235">
        <v>150</v>
      </c>
      <c r="L42" s="235">
        <v>-5019</v>
      </c>
      <c r="M42" s="235">
        <v>-204</v>
      </c>
      <c r="N42" s="7">
        <f t="shared" si="25"/>
        <v>0.3075125497663147</v>
      </c>
      <c r="O42" s="177">
        <f t="shared" si="26"/>
        <v>0.22016283841927584</v>
      </c>
      <c r="P42" s="7">
        <f t="shared" si="27"/>
        <v>0.24894957983193278</v>
      </c>
      <c r="Q42" s="191">
        <f t="shared" si="28"/>
        <v>0.42893187552565182</v>
      </c>
      <c r="R42" s="7">
        <f t="shared" si="29"/>
        <v>0.45454545454545453</v>
      </c>
      <c r="S42" s="191">
        <f t="shared" si="30"/>
        <v>1.140625</v>
      </c>
      <c r="T42" s="191">
        <f t="shared" si="31"/>
        <v>0.86986301369863017</v>
      </c>
      <c r="U42" s="191">
        <f t="shared" si="32"/>
        <v>1.098901098901099</v>
      </c>
      <c r="V42" s="191">
        <f t="shared" si="33"/>
        <v>0.73684210526315785</v>
      </c>
      <c r="W42" s="247">
        <f t="shared" si="34"/>
        <v>1.5151515151515151</v>
      </c>
      <c r="X42" s="7">
        <f t="shared" si="35"/>
        <v>-0.83109786388474916</v>
      </c>
      <c r="Y42" s="193">
        <f t="shared" si="36"/>
        <v>-0.2</v>
      </c>
      <c r="Z42" s="194"/>
      <c r="AA42" s="175"/>
      <c r="AB42" s="17"/>
      <c r="AC42" s="180"/>
    </row>
    <row r="43" spans="1:29">
      <c r="A43" s="14" t="s">
        <v>48</v>
      </c>
      <c r="B43" s="235">
        <v>17922</v>
      </c>
      <c r="C43" s="235">
        <v>14004</v>
      </c>
      <c r="D43" s="235">
        <v>2040</v>
      </c>
      <c r="E43" s="235">
        <v>8877</v>
      </c>
      <c r="F43" s="235">
        <v>639</v>
      </c>
      <c r="G43" s="235">
        <v>4074</v>
      </c>
      <c r="H43" s="235">
        <v>4083</v>
      </c>
      <c r="I43" s="235">
        <v>24270</v>
      </c>
      <c r="J43" s="235">
        <v>525</v>
      </c>
      <c r="K43" s="235">
        <v>2196</v>
      </c>
      <c r="L43" s="235">
        <v>-37512</v>
      </c>
      <c r="M43" s="235">
        <v>-1269</v>
      </c>
      <c r="N43" s="7">
        <f t="shared" si="25"/>
        <v>7.0177499500745949E-2</v>
      </c>
      <c r="O43" s="177">
        <f t="shared" si="26"/>
        <v>5.1239832713142558E-2</v>
      </c>
      <c r="P43" s="7">
        <f t="shared" si="27"/>
        <v>7.93002915451895E-2</v>
      </c>
      <c r="Q43" s="191">
        <f t="shared" si="28"/>
        <v>0.3197190707725554</v>
      </c>
      <c r="R43" s="7">
        <f t="shared" si="29"/>
        <v>6.751188589540412E-2</v>
      </c>
      <c r="S43" s="191">
        <f t="shared" si="30"/>
        <v>0.40320665083135393</v>
      </c>
      <c r="T43" s="191">
        <f t="shared" si="31"/>
        <v>0.15331756223949533</v>
      </c>
      <c r="U43" s="191">
        <f t="shared" si="32"/>
        <v>0.79019339714788039</v>
      </c>
      <c r="V43" s="191">
        <f t="shared" si="33"/>
        <v>0.18363064008394545</v>
      </c>
      <c r="W43" s="247">
        <f t="shared" si="34"/>
        <v>0.64893617021276595</v>
      </c>
      <c r="X43" s="7">
        <f t="shared" si="35"/>
        <v>-0.85667306111263364</v>
      </c>
      <c r="Y43" s="193">
        <f t="shared" si="36"/>
        <v>-0.20219885277246655</v>
      </c>
      <c r="Z43" s="194"/>
      <c r="AA43" s="175"/>
      <c r="AB43" s="17"/>
      <c r="AC43" s="180"/>
    </row>
    <row r="44" spans="1:29">
      <c r="A44" s="14" t="s">
        <v>49</v>
      </c>
      <c r="B44" s="235">
        <v>13698</v>
      </c>
      <c r="C44" s="235">
        <v>14406</v>
      </c>
      <c r="D44" s="235">
        <v>1029</v>
      </c>
      <c r="E44" s="235">
        <v>1752</v>
      </c>
      <c r="F44" s="235">
        <v>225</v>
      </c>
      <c r="G44" s="235">
        <v>495</v>
      </c>
      <c r="H44" s="235">
        <v>561</v>
      </c>
      <c r="I44" s="235">
        <v>2490</v>
      </c>
      <c r="J44" s="235">
        <v>84</v>
      </c>
      <c r="K44" s="235">
        <v>267</v>
      </c>
      <c r="L44" s="235">
        <v>-4632</v>
      </c>
      <c r="M44" s="235">
        <v>93</v>
      </c>
      <c r="N44" s="7">
        <f t="shared" si="25"/>
        <v>0.52688668359104551</v>
      </c>
      <c r="O44" s="177">
        <f t="shared" si="26"/>
        <v>0.36290810157194681</v>
      </c>
      <c r="P44" s="7">
        <f t="shared" si="27"/>
        <v>0.51270553064275037</v>
      </c>
      <c r="Q44" s="191">
        <f t="shared" si="28"/>
        <v>0.57707509881422925</v>
      </c>
      <c r="R44" s="7">
        <f t="shared" si="29"/>
        <v>0.76530612244897955</v>
      </c>
      <c r="S44" s="191">
        <f t="shared" si="30"/>
        <v>0.95375722543352603</v>
      </c>
      <c r="T44" s="191">
        <f t="shared" si="31"/>
        <v>0.69516728624535318</v>
      </c>
      <c r="U44" s="191">
        <f t="shared" si="32"/>
        <v>1.8201754385964912</v>
      </c>
      <c r="V44" s="191">
        <f t="shared" si="33"/>
        <v>0.48275862068965519</v>
      </c>
      <c r="W44" s="247">
        <f t="shared" si="34"/>
        <v>1.0348837209302326</v>
      </c>
      <c r="X44" s="7">
        <f t="shared" si="35"/>
        <v>-0.82566844919786098</v>
      </c>
      <c r="Y44" s="193">
        <f t="shared" si="36"/>
        <v>9.5092024539877307E-2</v>
      </c>
      <c r="Z44" s="194"/>
      <c r="AA44" s="175"/>
      <c r="AB44" s="17"/>
      <c r="AC44" s="180"/>
    </row>
    <row r="45" spans="1:29">
      <c r="A45" s="14" t="s">
        <v>50</v>
      </c>
      <c r="B45" s="235">
        <v>4152</v>
      </c>
      <c r="C45" s="235">
        <v>1647</v>
      </c>
      <c r="D45" s="235">
        <v>552</v>
      </c>
      <c r="E45" s="235">
        <v>537</v>
      </c>
      <c r="F45" s="235">
        <v>636</v>
      </c>
      <c r="G45" s="235">
        <v>699</v>
      </c>
      <c r="H45" s="235">
        <v>819</v>
      </c>
      <c r="I45" s="235">
        <v>1284</v>
      </c>
      <c r="J45" s="235">
        <v>168</v>
      </c>
      <c r="K45" s="235">
        <v>138</v>
      </c>
      <c r="L45" s="235">
        <v>-3258</v>
      </c>
      <c r="M45" s="235">
        <v>-147</v>
      </c>
      <c r="N45" s="7">
        <f t="shared" si="25"/>
        <v>0.18682505399568033</v>
      </c>
      <c r="O45" s="177">
        <f t="shared" si="26"/>
        <v>6.2443130118289357E-2</v>
      </c>
      <c r="P45" s="7">
        <f t="shared" si="27"/>
        <v>0.33638025594149906</v>
      </c>
      <c r="Q45" s="191">
        <f t="shared" si="28"/>
        <v>0.24487004103967169</v>
      </c>
      <c r="R45" s="7">
        <f t="shared" si="29"/>
        <v>1.6692913385826771</v>
      </c>
      <c r="S45" s="191">
        <f t="shared" si="30"/>
        <v>0.68731563421828912</v>
      </c>
      <c r="T45" s="191">
        <f t="shared" si="31"/>
        <v>2.2749999999999999</v>
      </c>
      <c r="U45" s="191">
        <f t="shared" si="32"/>
        <v>1.089058524173028</v>
      </c>
      <c r="V45" s="191">
        <f t="shared" si="33"/>
        <v>1.4736842105263157</v>
      </c>
      <c r="W45" s="247">
        <f t="shared" si="34"/>
        <v>0.48936170212765956</v>
      </c>
      <c r="X45" s="7">
        <f t="shared" si="35"/>
        <v>-0.86602870813397126</v>
      </c>
      <c r="Y45" s="193">
        <f t="shared" si="36"/>
        <v>-0.29166666666666669</v>
      </c>
      <c r="Z45" s="194"/>
      <c r="AA45" s="175"/>
      <c r="AB45" s="17"/>
      <c r="AC45" s="180"/>
    </row>
    <row r="46" spans="1:29">
      <c r="A46" s="14" t="s">
        <v>51</v>
      </c>
      <c r="B46" s="235">
        <v>5094</v>
      </c>
      <c r="C46" s="235">
        <v>2634</v>
      </c>
      <c r="D46" s="235">
        <v>516</v>
      </c>
      <c r="E46" s="235">
        <v>1077</v>
      </c>
      <c r="F46" s="235">
        <v>99</v>
      </c>
      <c r="G46" s="235">
        <v>402</v>
      </c>
      <c r="H46" s="235">
        <v>372</v>
      </c>
      <c r="I46" s="235">
        <v>1044</v>
      </c>
      <c r="J46" s="235">
        <v>111</v>
      </c>
      <c r="K46" s="235">
        <v>63</v>
      </c>
      <c r="L46" s="235">
        <v>-5847</v>
      </c>
      <c r="M46" s="235">
        <v>-315</v>
      </c>
      <c r="N46" s="7">
        <f t="shared" si="25"/>
        <v>0.14928784948127308</v>
      </c>
      <c r="O46" s="177">
        <f t="shared" si="26"/>
        <v>6.7166462668298649E-2</v>
      </c>
      <c r="P46" s="7">
        <f t="shared" si="27"/>
        <v>0.1970217640320733</v>
      </c>
      <c r="Q46" s="191">
        <f t="shared" si="28"/>
        <v>0.34354066985645931</v>
      </c>
      <c r="R46" s="7">
        <f t="shared" si="29"/>
        <v>0.25984251968503935</v>
      </c>
      <c r="S46" s="191">
        <f t="shared" si="30"/>
        <v>0.83750000000000002</v>
      </c>
      <c r="T46" s="191">
        <f>(T10-S10)/ABS(S10)</f>
        <v>0.61083743842364535</v>
      </c>
      <c r="U46" s="191">
        <f t="shared" si="32"/>
        <v>1.0642201834862386</v>
      </c>
      <c r="V46" s="191">
        <f t="shared" si="33"/>
        <v>1.3703703703703705</v>
      </c>
      <c r="W46" s="247">
        <f t="shared" si="34"/>
        <v>0.328125</v>
      </c>
      <c r="X46" s="7">
        <f t="shared" si="35"/>
        <v>-0.86162687886825817</v>
      </c>
      <c r="Y46" s="193">
        <f t="shared" si="36"/>
        <v>-0.33546325878594252</v>
      </c>
      <c r="Z46" s="194"/>
      <c r="AA46" s="175"/>
      <c r="AB46" s="17"/>
      <c r="AC46" s="180"/>
    </row>
    <row r="47" spans="1:29">
      <c r="A47" s="14" t="s">
        <v>52</v>
      </c>
      <c r="B47" s="235">
        <v>705</v>
      </c>
      <c r="C47" s="235">
        <v>630</v>
      </c>
      <c r="D47" s="235">
        <v>99</v>
      </c>
      <c r="E47" s="235">
        <v>69</v>
      </c>
      <c r="F47" s="235">
        <v>30</v>
      </c>
      <c r="G47" s="235">
        <v>6</v>
      </c>
      <c r="H47" s="235">
        <v>30</v>
      </c>
      <c r="I47" s="235">
        <v>258</v>
      </c>
      <c r="J47" s="235">
        <v>9</v>
      </c>
      <c r="K47" s="235">
        <v>69</v>
      </c>
      <c r="L47" s="235">
        <v>-591</v>
      </c>
      <c r="M47" s="235">
        <v>-12</v>
      </c>
      <c r="N47" s="7">
        <f t="shared" si="25"/>
        <v>0.24581589958158995</v>
      </c>
      <c r="O47" s="177">
        <f t="shared" si="26"/>
        <v>0.17632241813602015</v>
      </c>
      <c r="P47" s="7">
        <f t="shared" si="27"/>
        <v>0.6</v>
      </c>
      <c r="Q47" s="191">
        <f t="shared" si="28"/>
        <v>0.26136363636363635</v>
      </c>
      <c r="R47" s="7">
        <f t="shared" si="29"/>
        <v>1.4285714285714286</v>
      </c>
      <c r="S47" s="191">
        <f t="shared" si="30"/>
        <v>0.11764705882352941</v>
      </c>
      <c r="T47" s="191">
        <f t="shared" si="31"/>
        <v>0.20833333333333334</v>
      </c>
      <c r="U47" s="191">
        <f t="shared" si="32"/>
        <v>1.4827586206896552</v>
      </c>
      <c r="V47" s="191">
        <f t="shared" si="33"/>
        <v>0.75</v>
      </c>
      <c r="W47" s="247">
        <f t="shared" si="34"/>
        <v>3.2857142857142856</v>
      </c>
      <c r="X47" s="7">
        <f t="shared" si="35"/>
        <v>-0.87168141592920356</v>
      </c>
      <c r="Y47" s="193">
        <f t="shared" si="36"/>
        <v>-0.13793103448275862</v>
      </c>
      <c r="Z47" s="194"/>
      <c r="AA47" s="175"/>
      <c r="AB47" s="17"/>
      <c r="AC47" s="180"/>
    </row>
    <row r="48" spans="1:29">
      <c r="A48" s="14" t="s">
        <v>53</v>
      </c>
      <c r="B48" s="235">
        <v>999</v>
      </c>
      <c r="C48" s="235">
        <v>537</v>
      </c>
      <c r="D48" s="235">
        <v>72</v>
      </c>
      <c r="E48" s="235">
        <v>123</v>
      </c>
      <c r="F48" s="235">
        <v>-3</v>
      </c>
      <c r="G48" s="235">
        <v>39</v>
      </c>
      <c r="H48" s="235">
        <v>159</v>
      </c>
      <c r="I48" s="235">
        <v>189</v>
      </c>
      <c r="J48" s="235">
        <v>30</v>
      </c>
      <c r="K48" s="235">
        <v>12</v>
      </c>
      <c r="L48" s="235">
        <v>-1302</v>
      </c>
      <c r="M48" s="235">
        <v>-39</v>
      </c>
      <c r="N48" s="7">
        <f t="shared" si="25"/>
        <v>0.1796116504854369</v>
      </c>
      <c r="O48" s="177">
        <f t="shared" si="26"/>
        <v>8.1847279378143581E-2</v>
      </c>
      <c r="P48" s="7">
        <f t="shared" si="27"/>
        <v>0.192</v>
      </c>
      <c r="Q48" s="191">
        <f t="shared" si="28"/>
        <v>0.27516778523489932</v>
      </c>
      <c r="R48" s="7">
        <f t="shared" si="29"/>
        <v>-7.1428571428571425E-2</v>
      </c>
      <c r="S48" s="191">
        <f t="shared" si="30"/>
        <v>1</v>
      </c>
      <c r="T48" s="191">
        <f t="shared" si="31"/>
        <v>3.7857142857142856</v>
      </c>
      <c r="U48" s="191">
        <f t="shared" si="32"/>
        <v>0.94029850746268662</v>
      </c>
      <c r="V48" s="191">
        <f t="shared" si="33"/>
        <v>5</v>
      </c>
      <c r="W48" s="247">
        <f t="shared" si="34"/>
        <v>0.33333333333333331</v>
      </c>
      <c r="X48" s="7">
        <f t="shared" si="35"/>
        <v>-0.90228690228690234</v>
      </c>
      <c r="Y48" s="193">
        <f t="shared" si="36"/>
        <v>-0.27659574468085107</v>
      </c>
      <c r="Z48" s="194"/>
      <c r="AA48" s="175"/>
      <c r="AB48" s="17"/>
      <c r="AC48" s="180"/>
    </row>
    <row r="49" spans="1:29">
      <c r="A49" s="14" t="s">
        <v>54</v>
      </c>
      <c r="B49" s="235">
        <v>1311</v>
      </c>
      <c r="C49" s="235">
        <v>1779</v>
      </c>
      <c r="D49" s="235">
        <v>189</v>
      </c>
      <c r="E49" s="235">
        <v>546</v>
      </c>
      <c r="F49" s="235">
        <v>252</v>
      </c>
      <c r="G49" s="235">
        <v>387</v>
      </c>
      <c r="H49" s="235">
        <v>249</v>
      </c>
      <c r="I49" s="235">
        <v>582</v>
      </c>
      <c r="J49" s="235">
        <v>57</v>
      </c>
      <c r="K49" s="235">
        <v>36</v>
      </c>
      <c r="L49" s="235">
        <v>-2217</v>
      </c>
      <c r="M49" s="235">
        <v>-72</v>
      </c>
      <c r="N49" s="7">
        <f t="shared" si="25"/>
        <v>7.9209715425049843E-2</v>
      </c>
      <c r="O49" s="177">
        <f t="shared" si="26"/>
        <v>9.9596909640577769E-2</v>
      </c>
      <c r="P49" s="7">
        <f t="shared" si="27"/>
        <v>0.17355371900826447</v>
      </c>
      <c r="Q49" s="191">
        <f t="shared" si="28"/>
        <v>0.42723004694835681</v>
      </c>
      <c r="R49" s="7">
        <f t="shared" si="29"/>
        <v>1.1506849315068493</v>
      </c>
      <c r="S49" s="191">
        <f t="shared" si="30"/>
        <v>0.82165605095541405</v>
      </c>
      <c r="T49" s="191">
        <f t="shared" si="31"/>
        <v>0.70338983050847459</v>
      </c>
      <c r="U49" s="191">
        <f t="shared" si="32"/>
        <v>0.96517412935323388</v>
      </c>
      <c r="V49" s="191">
        <f t="shared" si="33"/>
        <v>2.7142857142857144</v>
      </c>
      <c r="W49" s="247">
        <f t="shared" si="34"/>
        <v>0.46153846153846156</v>
      </c>
      <c r="X49" s="7">
        <f t="shared" si="35"/>
        <v>-0.85631517960602554</v>
      </c>
      <c r="Y49" s="193">
        <f t="shared" si="36"/>
        <v>-0.19354838709677419</v>
      </c>
      <c r="Z49" s="194"/>
      <c r="AA49" s="175"/>
      <c r="AB49" s="17"/>
      <c r="AC49" s="180"/>
    </row>
    <row r="50" spans="1:29">
      <c r="A50" s="19" t="s">
        <v>55</v>
      </c>
      <c r="B50" s="235">
        <v>55431</v>
      </c>
      <c r="C50" s="235">
        <v>45690</v>
      </c>
      <c r="D50" s="235">
        <v>5238</v>
      </c>
      <c r="E50" s="235">
        <v>14391</v>
      </c>
      <c r="F50" s="235">
        <v>1797</v>
      </c>
      <c r="G50" s="235">
        <v>6207</v>
      </c>
      <c r="H50" s="235">
        <v>6675</v>
      </c>
      <c r="I50" s="235">
        <v>30825</v>
      </c>
      <c r="J50" s="235">
        <v>1014</v>
      </c>
      <c r="K50" s="235">
        <v>2937</v>
      </c>
      <c r="L50" s="235">
        <v>-60018</v>
      </c>
      <c r="M50" s="235">
        <v>-1929</v>
      </c>
      <c r="N50" s="7">
        <f t="shared" si="25"/>
        <v>0.14096724725916093</v>
      </c>
      <c r="O50" s="177">
        <f t="shared" si="26"/>
        <v>0.10183884988298228</v>
      </c>
      <c r="P50" s="7">
        <f t="shared" si="27"/>
        <v>0.14284545528920886</v>
      </c>
      <c r="Q50" s="191">
        <f t="shared" si="28"/>
        <v>0.34340325005369032</v>
      </c>
      <c r="R50" s="7">
        <f t="shared" si="29"/>
        <v>0.16451524306509202</v>
      </c>
      <c r="S50" s="7">
        <f t="shared" si="30"/>
        <v>0.48797169811320756</v>
      </c>
      <c r="T50" s="7">
        <f t="shared" si="31"/>
        <v>0.22881530234471412</v>
      </c>
      <c r="U50" s="191">
        <f t="shared" si="32"/>
        <v>0.85990459452673862</v>
      </c>
      <c r="V50" s="7">
        <f t="shared" si="33"/>
        <v>0.30151650312221229</v>
      </c>
      <c r="W50" s="177">
        <f t="shared" si="34"/>
        <v>0.67100753941055513</v>
      </c>
      <c r="X50" s="7">
        <f t="shared" si="35"/>
        <v>-0.85430011102570669</v>
      </c>
      <c r="Y50" s="193">
        <f t="shared" si="36"/>
        <v>-0.1884525205158265</v>
      </c>
      <c r="Z50" s="194"/>
      <c r="AA50" s="175"/>
      <c r="AB50" s="17"/>
      <c r="AC50" s="180"/>
    </row>
    <row r="51" spans="1:29">
      <c r="A51" s="16" t="s">
        <v>34</v>
      </c>
      <c r="B51" s="235">
        <v>359802</v>
      </c>
      <c r="C51" s="235">
        <v>328473</v>
      </c>
      <c r="D51" s="235">
        <v>33276</v>
      </c>
      <c r="E51" s="235">
        <v>177231</v>
      </c>
      <c r="F51" s="235">
        <v>29967</v>
      </c>
      <c r="G51" s="235">
        <v>85701</v>
      </c>
      <c r="H51" s="235">
        <v>117162</v>
      </c>
      <c r="I51" s="235">
        <v>235887</v>
      </c>
      <c r="J51" s="235">
        <v>12207</v>
      </c>
      <c r="K51" s="235">
        <v>23379</v>
      </c>
      <c r="L51" s="235">
        <v>-363126</v>
      </c>
      <c r="M51" s="235">
        <v>-9699</v>
      </c>
      <c r="N51" s="7">
        <f t="shared" si="25"/>
        <v>0.13787688406105328</v>
      </c>
      <c r="O51" s="177">
        <f t="shared" si="26"/>
        <v>0.11061965231254489</v>
      </c>
      <c r="P51" s="7">
        <f t="shared" si="27"/>
        <v>5.8861300234023022E-2</v>
      </c>
      <c r="Q51" s="191">
        <f t="shared" si="28"/>
        <v>0.29607337058661387</v>
      </c>
      <c r="R51" s="7">
        <f t="shared" si="29"/>
        <v>0.112668907487198</v>
      </c>
      <c r="S51" s="7">
        <f t="shared" si="30"/>
        <v>0.28958812736322442</v>
      </c>
      <c r="T51" s="7">
        <f t="shared" si="31"/>
        <v>0.33045361854073768</v>
      </c>
      <c r="U51" s="191">
        <f t="shared" si="32"/>
        <v>0.50006677817562029</v>
      </c>
      <c r="V51" s="7">
        <f t="shared" si="33"/>
        <v>0.35132101536867555</v>
      </c>
      <c r="W51" s="177">
        <f t="shared" si="34"/>
        <v>0.49792345537026389</v>
      </c>
      <c r="X51" s="7">
        <f t="shared" si="35"/>
        <v>-0.84275827496414302</v>
      </c>
      <c r="Y51" s="193">
        <f t="shared" si="36"/>
        <v>-0.14315444562522139</v>
      </c>
      <c r="Z51" s="194"/>
      <c r="AA51" s="175"/>
      <c r="AB51" s="17"/>
      <c r="AC51" s="180"/>
    </row>
    <row r="52" spans="1:29" ht="15.75" customHeight="1">
      <c r="Y52" s="1"/>
      <c r="AC52" s="184"/>
    </row>
    <row r="53" spans="1:29" ht="26.1" customHeight="1">
      <c r="A53" s="268" t="s">
        <v>41</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32"/>
    </row>
    <row r="54" spans="1:29" ht="12" customHeight="1">
      <c r="A54" s="270" t="s">
        <v>42</v>
      </c>
      <c r="B54" s="270"/>
      <c r="C54" s="270"/>
      <c r="D54" s="270"/>
      <c r="E54" s="270"/>
      <c r="F54" s="270"/>
      <c r="G54" s="270"/>
      <c r="H54" s="270"/>
      <c r="I54" s="270"/>
      <c r="J54" s="270"/>
      <c r="K54" s="270"/>
      <c r="L54" s="270"/>
      <c r="M54" s="270"/>
      <c r="N54" s="270"/>
      <c r="O54" s="270"/>
      <c r="P54" s="270"/>
      <c r="Q54" s="270"/>
      <c r="R54" s="270"/>
      <c r="S54" s="270"/>
      <c r="T54" s="270"/>
      <c r="U54" s="270"/>
      <c r="V54" s="270"/>
      <c r="W54" s="270"/>
      <c r="X54" s="10"/>
      <c r="Y54" s="205"/>
    </row>
    <row r="55" spans="1:29" ht="10.5" customHeight="1">
      <c r="A55" s="10" t="s">
        <v>39</v>
      </c>
      <c r="B55" s="10"/>
      <c r="C55" s="10"/>
      <c r="D55" s="10"/>
      <c r="E55" s="188"/>
      <c r="F55" s="10"/>
      <c r="G55" s="10"/>
      <c r="H55" s="10"/>
      <c r="I55" s="188"/>
      <c r="J55" s="10"/>
      <c r="K55" s="10"/>
      <c r="L55" s="10"/>
      <c r="M55" s="188"/>
      <c r="N55" s="10"/>
      <c r="O55" s="10"/>
      <c r="P55" s="10"/>
      <c r="Q55" s="188"/>
      <c r="R55" s="10"/>
      <c r="S55" s="10"/>
      <c r="T55" s="10"/>
      <c r="U55" s="205"/>
      <c r="V55" s="205"/>
      <c r="W55" s="205"/>
      <c r="X55" s="205"/>
      <c r="Y55" s="205"/>
    </row>
    <row r="56" spans="1:29">
      <c r="A56" s="268" t="s">
        <v>40</v>
      </c>
      <c r="B56" s="268"/>
      <c r="C56" s="268"/>
      <c r="D56" s="268"/>
      <c r="E56" s="268"/>
      <c r="F56" s="268"/>
      <c r="G56" s="268"/>
      <c r="H56" s="268"/>
      <c r="I56" s="268"/>
      <c r="J56" s="268"/>
      <c r="K56" s="268"/>
      <c r="L56" s="268"/>
      <c r="M56" s="268"/>
      <c r="N56" s="268"/>
      <c r="O56" s="268"/>
      <c r="P56" s="268"/>
      <c r="Q56" s="268"/>
      <c r="R56" s="268"/>
      <c r="S56" s="268"/>
      <c r="T56" s="268"/>
      <c r="U56" s="204"/>
      <c r="V56" s="205"/>
      <c r="W56" s="205"/>
      <c r="X56" s="205"/>
      <c r="Y56" s="205"/>
    </row>
    <row r="58" spans="1:29">
      <c r="A58" s="254"/>
      <c r="B58" s="254"/>
      <c r="C58" s="254"/>
      <c r="D58" s="254"/>
      <c r="E58" s="254"/>
      <c r="F58" s="254"/>
      <c r="G58" s="254"/>
      <c r="H58" s="254"/>
      <c r="I58" s="254"/>
      <c r="J58" s="254"/>
      <c r="K58" s="254"/>
      <c r="L58" s="254"/>
      <c r="M58" s="254"/>
      <c r="N58" s="17"/>
      <c r="Q58" s="1"/>
      <c r="U58" s="1"/>
      <c r="Y58" s="1"/>
    </row>
    <row r="59" spans="1:29">
      <c r="A59" s="254"/>
      <c r="B59" s="254"/>
      <c r="C59" s="254"/>
      <c r="D59" s="254"/>
      <c r="E59" s="254"/>
      <c r="F59" s="254"/>
      <c r="G59" s="254"/>
      <c r="H59" s="254"/>
      <c r="I59" s="254"/>
      <c r="J59" s="254"/>
      <c r="K59" s="254"/>
      <c r="L59" s="254"/>
      <c r="M59" s="254"/>
      <c r="N59" s="17"/>
      <c r="Q59" s="1"/>
      <c r="U59" s="1"/>
      <c r="Y59" s="1"/>
    </row>
    <row r="60" spans="1:29">
      <c r="A60" s="254"/>
      <c r="B60" s="254"/>
      <c r="C60" s="254"/>
      <c r="D60" s="254"/>
      <c r="E60" s="254"/>
      <c r="F60" s="254"/>
      <c r="G60" s="254"/>
      <c r="H60" s="254"/>
      <c r="I60" s="254"/>
      <c r="J60" s="254"/>
      <c r="K60" s="254"/>
      <c r="L60" s="254"/>
      <c r="M60" s="254"/>
      <c r="N60" s="17"/>
      <c r="Q60" s="1"/>
      <c r="U60" s="1"/>
      <c r="Y60" s="1"/>
    </row>
    <row r="61" spans="1:29">
      <c r="A61" s="254"/>
      <c r="B61" s="255"/>
      <c r="C61" s="255"/>
      <c r="D61" s="255"/>
      <c r="E61" s="255"/>
      <c r="F61" s="255"/>
      <c r="G61" s="255"/>
      <c r="H61" s="255"/>
      <c r="I61" s="255"/>
      <c r="J61" s="255"/>
      <c r="K61" s="255"/>
      <c r="L61" s="255"/>
      <c r="M61" s="255"/>
      <c r="N61" s="17"/>
      <c r="Q61" s="1"/>
      <c r="U61" s="1"/>
      <c r="Y61" s="1"/>
    </row>
    <row r="62" spans="1:29">
      <c r="A62" s="254"/>
      <c r="B62" s="255"/>
      <c r="C62" s="255"/>
      <c r="D62" s="255"/>
      <c r="E62" s="255"/>
      <c r="F62" s="255"/>
      <c r="G62" s="255"/>
      <c r="H62" s="255"/>
      <c r="I62" s="255"/>
      <c r="J62" s="255"/>
      <c r="K62" s="255"/>
      <c r="L62" s="255"/>
      <c r="M62" s="255"/>
      <c r="N62" s="17"/>
      <c r="Q62" s="1"/>
      <c r="U62" s="1"/>
      <c r="Y62" s="1"/>
    </row>
    <row r="63" spans="1:29">
      <c r="A63" s="254"/>
      <c r="B63" s="255"/>
      <c r="C63" s="255"/>
      <c r="D63" s="255"/>
      <c r="E63" s="255"/>
      <c r="F63" s="255"/>
      <c r="G63" s="255"/>
      <c r="H63" s="255"/>
      <c r="I63" s="255"/>
      <c r="J63" s="255"/>
      <c r="K63" s="255"/>
      <c r="L63" s="255"/>
      <c r="M63" s="255"/>
      <c r="N63" s="17"/>
      <c r="Q63" s="1"/>
      <c r="U63" s="1"/>
      <c r="Y63" s="1"/>
    </row>
    <row r="64" spans="1:29">
      <c r="A64" s="254"/>
      <c r="B64" s="255"/>
      <c r="C64" s="255"/>
      <c r="D64" s="255"/>
      <c r="E64" s="255"/>
      <c r="F64" s="255"/>
      <c r="G64" s="255"/>
      <c r="H64" s="255"/>
      <c r="I64" s="255"/>
      <c r="J64" s="255"/>
      <c r="K64" s="255"/>
      <c r="L64" s="255"/>
      <c r="M64" s="255"/>
      <c r="N64" s="17"/>
      <c r="Q64" s="1"/>
      <c r="U64" s="1"/>
      <c r="Y64" s="1"/>
    </row>
    <row r="65" spans="1:25">
      <c r="A65" s="254"/>
      <c r="B65" s="255"/>
      <c r="C65" s="255"/>
      <c r="D65" s="255"/>
      <c r="E65" s="255"/>
      <c r="F65" s="255"/>
      <c r="G65" s="255"/>
      <c r="H65" s="255"/>
      <c r="I65" s="255"/>
      <c r="J65" s="255"/>
      <c r="K65" s="255"/>
      <c r="L65" s="255"/>
      <c r="M65" s="255"/>
      <c r="N65" s="17"/>
      <c r="Q65" s="1"/>
      <c r="U65" s="1"/>
      <c r="Y65" s="1"/>
    </row>
    <row r="66" spans="1:25">
      <c r="A66" s="254"/>
      <c r="B66" s="255"/>
      <c r="C66" s="255"/>
      <c r="D66" s="255"/>
      <c r="E66" s="255"/>
      <c r="F66" s="255"/>
      <c r="G66" s="255"/>
      <c r="H66" s="255"/>
      <c r="I66" s="255"/>
      <c r="J66" s="255"/>
      <c r="K66" s="255"/>
      <c r="L66" s="255"/>
      <c r="M66" s="255"/>
      <c r="N66" s="17"/>
      <c r="Q66" s="1"/>
      <c r="U66" s="1"/>
      <c r="Y66" s="1"/>
    </row>
    <row r="67" spans="1:25">
      <c r="A67" s="254"/>
      <c r="B67" s="255"/>
      <c r="C67" s="255"/>
      <c r="D67" s="255"/>
      <c r="E67" s="255"/>
      <c r="F67" s="255"/>
      <c r="G67" s="255"/>
      <c r="H67" s="255"/>
      <c r="I67" s="255"/>
      <c r="J67" s="255"/>
      <c r="K67" s="255"/>
      <c r="L67" s="255"/>
      <c r="M67" s="255"/>
      <c r="N67" s="17"/>
      <c r="Q67" s="1"/>
      <c r="U67" s="1"/>
      <c r="Y67" s="1"/>
    </row>
    <row r="68" spans="1:25">
      <c r="A68" s="254"/>
      <c r="B68" s="255"/>
      <c r="C68" s="255"/>
      <c r="D68" s="255"/>
      <c r="E68" s="255"/>
      <c r="F68" s="255"/>
      <c r="G68" s="255"/>
      <c r="H68" s="255"/>
      <c r="I68" s="255"/>
      <c r="J68" s="255"/>
      <c r="K68" s="255"/>
      <c r="L68" s="255"/>
      <c r="M68" s="255"/>
      <c r="N68" s="17"/>
      <c r="Q68" s="1"/>
      <c r="U68" s="1"/>
      <c r="Y68" s="1"/>
    </row>
    <row r="69" spans="1:25">
      <c r="A69" s="254"/>
      <c r="B69" s="255"/>
      <c r="C69" s="255"/>
      <c r="D69" s="255"/>
      <c r="E69" s="255"/>
      <c r="F69" s="255"/>
      <c r="G69" s="255"/>
      <c r="H69" s="255"/>
      <c r="I69" s="255"/>
      <c r="J69" s="255"/>
      <c r="K69" s="255"/>
      <c r="L69" s="255"/>
      <c r="M69" s="255"/>
      <c r="N69" s="17"/>
      <c r="Q69" s="1"/>
      <c r="U69" s="1"/>
      <c r="Y69" s="1"/>
    </row>
    <row r="70" spans="1:25">
      <c r="A70" s="254"/>
      <c r="B70" s="255"/>
      <c r="C70" s="255"/>
      <c r="D70" s="255"/>
      <c r="E70" s="255"/>
      <c r="F70" s="255"/>
      <c r="G70" s="255"/>
      <c r="H70" s="255"/>
      <c r="I70" s="255"/>
      <c r="J70" s="255"/>
      <c r="K70" s="255"/>
      <c r="L70" s="255"/>
      <c r="M70" s="255"/>
      <c r="N70" s="17"/>
      <c r="Q70" s="1"/>
      <c r="U70" s="1"/>
      <c r="Y70" s="1"/>
    </row>
    <row r="71" spans="1:25">
      <c r="A71" s="254"/>
      <c r="B71" s="255"/>
      <c r="C71" s="255"/>
      <c r="D71" s="255"/>
      <c r="E71" s="255"/>
      <c r="F71" s="255"/>
      <c r="G71" s="255"/>
      <c r="H71" s="255"/>
      <c r="I71" s="255"/>
      <c r="J71" s="255"/>
      <c r="K71" s="255"/>
      <c r="L71" s="255"/>
      <c r="M71" s="255"/>
      <c r="N71" s="17"/>
      <c r="Q71" s="1"/>
      <c r="U71" s="1"/>
      <c r="Y71" s="1"/>
    </row>
    <row r="72" spans="1:25">
      <c r="A72" s="254"/>
      <c r="B72" s="255"/>
      <c r="C72" s="255"/>
      <c r="D72" s="255"/>
      <c r="E72" s="255"/>
      <c r="F72" s="255"/>
      <c r="G72" s="255"/>
      <c r="H72" s="255"/>
      <c r="I72" s="255"/>
      <c r="J72" s="255"/>
      <c r="K72" s="255"/>
      <c r="L72" s="255"/>
      <c r="M72" s="255"/>
      <c r="N72" s="17"/>
      <c r="Q72" s="1"/>
      <c r="U72" s="1"/>
      <c r="Y72" s="1"/>
    </row>
    <row r="73" spans="1:25">
      <c r="E73" s="1"/>
      <c r="I73" s="1"/>
      <c r="M73" s="1"/>
      <c r="Q73" s="1"/>
      <c r="U73" s="1"/>
      <c r="Y73" s="1"/>
    </row>
    <row r="74" spans="1:25">
      <c r="E74" s="1"/>
      <c r="I74" s="1"/>
      <c r="M74" s="1"/>
      <c r="Q74" s="1"/>
      <c r="U74" s="1"/>
      <c r="Y74" s="1"/>
    </row>
    <row r="75" spans="1:25">
      <c r="E75" s="1"/>
      <c r="I75" s="1"/>
      <c r="M75" s="1"/>
      <c r="Q75" s="1"/>
      <c r="U75" s="1"/>
      <c r="Y75" s="1"/>
    </row>
    <row r="76" spans="1:25">
      <c r="E76" s="1"/>
      <c r="I76" s="1"/>
      <c r="M76" s="1"/>
      <c r="Q76" s="1"/>
      <c r="U76" s="1"/>
      <c r="Y76" s="1"/>
    </row>
    <row r="77" spans="1:25">
      <c r="E77" s="1"/>
      <c r="I77" s="1"/>
      <c r="M77" s="1"/>
      <c r="Q77" s="1"/>
      <c r="U77" s="1"/>
      <c r="Y77" s="1"/>
    </row>
    <row r="78" spans="1:25">
      <c r="E78" s="1"/>
      <c r="I78" s="1"/>
      <c r="M78" s="1"/>
      <c r="Q78" s="1"/>
      <c r="U78" s="1"/>
      <c r="Y78" s="1"/>
    </row>
    <row r="79" spans="1:25">
      <c r="E79" s="1"/>
      <c r="I79" s="1"/>
      <c r="M79" s="1"/>
      <c r="Q79" s="1"/>
      <c r="U79" s="1"/>
      <c r="Y79" s="1"/>
    </row>
    <row r="80" spans="1:25">
      <c r="E80" s="1"/>
      <c r="I80" s="1"/>
      <c r="M80" s="1"/>
      <c r="Q80" s="1"/>
      <c r="U80" s="1"/>
      <c r="Y80" s="1"/>
    </row>
    <row r="81" spans="5:25">
      <c r="E81" s="1"/>
      <c r="I81" s="1"/>
      <c r="M81" s="1"/>
      <c r="Q81" s="1"/>
      <c r="U81" s="1"/>
      <c r="Y81" s="1"/>
    </row>
    <row r="82" spans="5:25">
      <c r="E82" s="1"/>
      <c r="I82" s="1"/>
      <c r="M82" s="1"/>
      <c r="Q82" s="1"/>
      <c r="U82" s="1"/>
      <c r="Y82" s="1"/>
    </row>
    <row r="83" spans="5:25">
      <c r="E83" s="1"/>
      <c r="I83" s="1"/>
      <c r="M83" s="1"/>
      <c r="Q83" s="1"/>
      <c r="U83" s="1"/>
      <c r="Y83" s="1"/>
    </row>
    <row r="84" spans="5:25">
      <c r="E84" s="1"/>
      <c r="I84" s="1"/>
      <c r="M84" s="1"/>
      <c r="Q84" s="1"/>
      <c r="U84" s="1"/>
      <c r="Y84" s="1"/>
    </row>
    <row r="85" spans="5:25">
      <c r="E85" s="1"/>
      <c r="I85" s="1"/>
      <c r="M85" s="1"/>
      <c r="Q85" s="1"/>
      <c r="U85" s="1"/>
      <c r="Y85" s="1"/>
    </row>
    <row r="86" spans="5:25">
      <c r="E86" s="1"/>
      <c r="I86" s="1"/>
      <c r="M86" s="1"/>
      <c r="Q86" s="1"/>
      <c r="U86" s="1"/>
      <c r="Y86" s="1"/>
    </row>
    <row r="87" spans="5:25">
      <c r="E87" s="1"/>
      <c r="I87" s="1"/>
      <c r="M87" s="1"/>
      <c r="Q87" s="1"/>
      <c r="U87" s="1"/>
      <c r="Y87" s="1"/>
    </row>
    <row r="88" spans="5:25">
      <c r="E88" s="1"/>
      <c r="I88" s="1"/>
      <c r="M88" s="1"/>
      <c r="Q88" s="1"/>
      <c r="U88" s="1"/>
      <c r="Y88" s="1"/>
    </row>
    <row r="89" spans="5:25">
      <c r="E89" s="1"/>
      <c r="I89" s="1"/>
      <c r="M89" s="1"/>
      <c r="Q89" s="1"/>
      <c r="U89" s="1"/>
      <c r="Y89" s="1"/>
    </row>
    <row r="90" spans="5:25">
      <c r="E90" s="1"/>
      <c r="I90" s="1"/>
      <c r="M90" s="1"/>
      <c r="Q90" s="1"/>
      <c r="U90" s="1"/>
      <c r="Y90" s="1"/>
    </row>
    <row r="91" spans="5:25">
      <c r="E91" s="1"/>
      <c r="I91" s="1"/>
      <c r="M91" s="1"/>
      <c r="Q91" s="1"/>
      <c r="U91" s="1"/>
      <c r="Y91" s="1"/>
    </row>
    <row r="92" spans="5:25">
      <c r="E92" s="1"/>
      <c r="I92" s="1"/>
      <c r="M92" s="1"/>
      <c r="Q92" s="1"/>
      <c r="U92" s="1"/>
      <c r="Y92" s="1"/>
    </row>
    <row r="93" spans="5:25">
      <c r="E93" s="1"/>
      <c r="I93" s="1"/>
      <c r="M93" s="1"/>
      <c r="Q93" s="1"/>
      <c r="U93" s="1"/>
      <c r="Y93" s="1"/>
    </row>
    <row r="94" spans="5:25">
      <c r="E94" s="1"/>
      <c r="I94" s="1"/>
      <c r="M94" s="1"/>
      <c r="Q94" s="1"/>
      <c r="U94" s="1"/>
      <c r="Y94" s="1"/>
    </row>
    <row r="95" spans="5:25">
      <c r="E95" s="1"/>
      <c r="I95" s="1"/>
      <c r="M95" s="1"/>
      <c r="Q95" s="1"/>
      <c r="U95" s="1"/>
      <c r="Y95" s="1"/>
    </row>
    <row r="96" spans="5:25">
      <c r="E96" s="1"/>
      <c r="I96" s="1"/>
      <c r="M96" s="1"/>
      <c r="Q96" s="1"/>
      <c r="U96" s="1"/>
      <c r="Y96" s="1"/>
    </row>
    <row r="97" spans="5:25">
      <c r="E97" s="1"/>
      <c r="I97" s="1"/>
      <c r="M97" s="1"/>
      <c r="Q97" s="1"/>
      <c r="U97" s="1"/>
      <c r="Y97" s="1"/>
    </row>
    <row r="98" spans="5:25">
      <c r="E98" s="1"/>
      <c r="I98" s="1"/>
      <c r="M98" s="1"/>
      <c r="Q98" s="1"/>
      <c r="U98" s="1"/>
      <c r="Y98" s="1"/>
    </row>
    <row r="99" spans="5:25">
      <c r="E99" s="1"/>
      <c r="I99" s="1"/>
      <c r="M99" s="1"/>
      <c r="Q99" s="1"/>
      <c r="U99" s="1"/>
      <c r="Y99" s="1"/>
    </row>
    <row r="100" spans="5:25">
      <c r="E100" s="1"/>
      <c r="I100" s="1"/>
      <c r="M100" s="1"/>
      <c r="Q100" s="1"/>
      <c r="U100" s="1"/>
      <c r="Y100" s="1"/>
    </row>
    <row r="101" spans="5:25">
      <c r="E101" s="1"/>
      <c r="I101" s="1"/>
      <c r="M101" s="1"/>
      <c r="Q101" s="1"/>
      <c r="U101" s="1"/>
      <c r="Y101" s="1"/>
    </row>
    <row r="102" spans="5:25">
      <c r="E102" s="1"/>
      <c r="I102" s="1"/>
      <c r="M102" s="1"/>
      <c r="Q102" s="1"/>
      <c r="U102" s="1"/>
      <c r="Y102" s="1"/>
    </row>
    <row r="103" spans="5:25">
      <c r="E103" s="1"/>
      <c r="I103" s="1"/>
      <c r="M103" s="1"/>
      <c r="Q103" s="1"/>
      <c r="U103" s="1"/>
      <c r="Y103" s="1"/>
    </row>
    <row r="104" spans="5:25">
      <c r="E104" s="1"/>
      <c r="I104" s="1"/>
      <c r="M104" s="1"/>
      <c r="Q104" s="1"/>
      <c r="U104" s="1"/>
      <c r="Y104" s="1"/>
    </row>
    <row r="105" spans="5:25">
      <c r="E105" s="1"/>
      <c r="I105" s="1"/>
      <c r="M105" s="1"/>
      <c r="Q105" s="1"/>
      <c r="U105" s="1"/>
      <c r="Y105" s="1"/>
    </row>
    <row r="106" spans="5:25">
      <c r="E106" s="1"/>
      <c r="I106" s="1"/>
      <c r="M106" s="1"/>
      <c r="Q106" s="1"/>
      <c r="U106" s="1"/>
      <c r="Y106" s="1"/>
    </row>
    <row r="107" spans="5:25">
      <c r="E107" s="1"/>
      <c r="I107" s="1"/>
      <c r="M107" s="1"/>
      <c r="Q107" s="1"/>
      <c r="U107" s="1"/>
      <c r="Y107" s="1"/>
    </row>
    <row r="108" spans="5:25">
      <c r="E108" s="1"/>
      <c r="I108" s="1"/>
      <c r="M108" s="1"/>
      <c r="Q108" s="1"/>
      <c r="U108" s="1"/>
      <c r="Y108" s="1"/>
    </row>
    <row r="109" spans="5:25">
      <c r="E109" s="1"/>
      <c r="I109" s="1"/>
      <c r="M109" s="1"/>
      <c r="Q109" s="1"/>
      <c r="U109" s="1"/>
      <c r="Y109" s="1"/>
    </row>
    <row r="110" spans="5:25">
      <c r="E110" s="1"/>
      <c r="I110" s="1"/>
      <c r="M110" s="1"/>
      <c r="Q110" s="1"/>
      <c r="U110" s="1"/>
      <c r="Y110" s="1"/>
    </row>
    <row r="111" spans="5:25">
      <c r="E111" s="1"/>
      <c r="I111" s="1"/>
      <c r="M111" s="1"/>
      <c r="Q111" s="1"/>
      <c r="U111" s="1"/>
      <c r="Y111" s="1"/>
    </row>
    <row r="112" spans="5:25">
      <c r="E112" s="1"/>
      <c r="I112" s="1"/>
      <c r="M112" s="1"/>
      <c r="Q112" s="1"/>
      <c r="U112" s="1"/>
      <c r="Y112" s="1"/>
    </row>
    <row r="113" spans="5:25">
      <c r="E113" s="1"/>
      <c r="I113" s="1"/>
      <c r="M113" s="1"/>
      <c r="Q113" s="1"/>
      <c r="U113" s="1"/>
      <c r="Y113" s="1"/>
    </row>
    <row r="114" spans="5:25">
      <c r="E114" s="1"/>
      <c r="I114" s="1"/>
      <c r="M114" s="1"/>
      <c r="Q114" s="1"/>
      <c r="U114" s="1"/>
      <c r="Y114" s="1"/>
    </row>
    <row r="115" spans="5:25">
      <c r="E115" s="1"/>
      <c r="I115" s="1"/>
      <c r="M115" s="1"/>
      <c r="Q115" s="1"/>
      <c r="U115" s="1"/>
      <c r="Y115" s="1"/>
    </row>
    <row r="116" spans="5:25">
      <c r="E116" s="1"/>
      <c r="I116" s="1"/>
      <c r="M116" s="1"/>
      <c r="Q116" s="1"/>
      <c r="U116" s="1"/>
      <c r="Y116" s="1"/>
    </row>
    <row r="117" spans="5:25">
      <c r="E117" s="1"/>
      <c r="I117" s="1"/>
      <c r="M117" s="1"/>
      <c r="Q117" s="1"/>
      <c r="U117" s="1"/>
      <c r="Y117" s="1"/>
    </row>
    <row r="118" spans="5:25">
      <c r="E118" s="1"/>
      <c r="I118" s="1"/>
      <c r="M118" s="1"/>
      <c r="Q118" s="1"/>
      <c r="U118" s="1"/>
      <c r="Y118" s="1"/>
    </row>
    <row r="119" spans="5:25">
      <c r="E119" s="1"/>
      <c r="I119" s="1"/>
      <c r="M119" s="1"/>
      <c r="Q119" s="1"/>
      <c r="U119" s="1"/>
      <c r="Y119" s="1"/>
    </row>
    <row r="120" spans="5:25">
      <c r="E120" s="1"/>
      <c r="I120" s="1"/>
      <c r="M120" s="1"/>
      <c r="Q120" s="1"/>
      <c r="U120" s="1"/>
      <c r="Y120" s="1"/>
    </row>
    <row r="121" spans="5:25">
      <c r="E121" s="1"/>
      <c r="I121" s="1"/>
      <c r="M121" s="1"/>
      <c r="Q121" s="1"/>
      <c r="U121" s="1"/>
      <c r="Y121" s="1"/>
    </row>
    <row r="122" spans="5:25">
      <c r="E122" s="1"/>
      <c r="I122" s="1"/>
      <c r="M122" s="1"/>
      <c r="Q122" s="1"/>
      <c r="U122" s="1"/>
      <c r="Y122" s="1"/>
    </row>
    <row r="123" spans="5:25">
      <c r="E123" s="1"/>
      <c r="I123" s="1"/>
      <c r="M123" s="1"/>
      <c r="Q123" s="1"/>
      <c r="U123" s="1"/>
      <c r="Y123" s="1"/>
    </row>
    <row r="124" spans="5:25">
      <c r="E124" s="1"/>
      <c r="I124" s="1"/>
      <c r="M124" s="1"/>
      <c r="Q124" s="1"/>
      <c r="U124" s="1"/>
      <c r="Y124" s="1"/>
    </row>
    <row r="125" spans="5:25">
      <c r="E125" s="1"/>
      <c r="I125" s="1"/>
      <c r="M125" s="1"/>
      <c r="Q125" s="1"/>
      <c r="U125" s="1"/>
      <c r="Y125" s="1"/>
    </row>
    <row r="126" spans="5:25">
      <c r="E126" s="1"/>
      <c r="I126" s="1"/>
      <c r="M126" s="1"/>
      <c r="Q126" s="1"/>
      <c r="U126" s="1"/>
      <c r="Y126" s="1"/>
    </row>
    <row r="127" spans="5:25">
      <c r="E127" s="1"/>
      <c r="I127" s="1"/>
      <c r="M127" s="1"/>
      <c r="Q127" s="1"/>
      <c r="U127" s="1"/>
      <c r="Y127" s="1"/>
    </row>
    <row r="128" spans="5:25">
      <c r="E128" s="1"/>
      <c r="I128" s="1"/>
      <c r="M128" s="1"/>
      <c r="Q128" s="1"/>
      <c r="U128" s="1"/>
      <c r="Y128" s="1"/>
    </row>
    <row r="129" spans="5:25">
      <c r="E129" s="1"/>
      <c r="I129" s="1"/>
      <c r="M129" s="1"/>
      <c r="Q129" s="1"/>
      <c r="U129" s="1"/>
      <c r="Y129" s="1"/>
    </row>
    <row r="130" spans="5:25">
      <c r="E130" s="1"/>
      <c r="I130" s="1"/>
      <c r="M130" s="1"/>
      <c r="Q130" s="1"/>
      <c r="U130" s="1"/>
      <c r="Y130" s="1"/>
    </row>
    <row r="131" spans="5:25">
      <c r="E131" s="1"/>
      <c r="I131" s="1"/>
      <c r="M131" s="1"/>
      <c r="Q131" s="1"/>
      <c r="U131" s="1"/>
      <c r="Y131" s="1"/>
    </row>
    <row r="132" spans="5:25">
      <c r="E132" s="1"/>
      <c r="I132" s="1"/>
      <c r="M132" s="1"/>
      <c r="Q132" s="1"/>
      <c r="U132" s="1"/>
      <c r="Y132" s="1"/>
    </row>
    <row r="133" spans="5:25">
      <c r="E133" s="1"/>
      <c r="I133" s="1"/>
      <c r="M133" s="1"/>
      <c r="Q133" s="1"/>
      <c r="U133" s="1"/>
      <c r="Y133" s="1"/>
    </row>
    <row r="134" spans="5:25">
      <c r="E134" s="1"/>
      <c r="I134" s="1"/>
      <c r="M134" s="1"/>
      <c r="Q134" s="1"/>
      <c r="U134" s="1"/>
      <c r="Y134" s="1"/>
    </row>
    <row r="135" spans="5:25">
      <c r="E135" s="1"/>
      <c r="I135" s="1"/>
      <c r="M135" s="1"/>
      <c r="Q135" s="1"/>
      <c r="U135" s="1"/>
      <c r="Y135" s="1"/>
    </row>
    <row r="136" spans="5:25">
      <c r="E136" s="1"/>
      <c r="I136" s="1"/>
      <c r="M136" s="1"/>
      <c r="Q136" s="1"/>
      <c r="U136" s="1"/>
      <c r="Y136" s="1"/>
    </row>
    <row r="137" spans="5:25">
      <c r="E137" s="1"/>
      <c r="I137" s="1"/>
      <c r="M137" s="1"/>
      <c r="Q137" s="1"/>
      <c r="U137" s="1"/>
      <c r="Y137" s="1"/>
    </row>
    <row r="138" spans="5:25">
      <c r="E138" s="1"/>
      <c r="I138" s="1"/>
      <c r="M138" s="1"/>
      <c r="Q138" s="1"/>
      <c r="U138" s="1"/>
      <c r="Y138" s="1"/>
    </row>
    <row r="139" spans="5:25">
      <c r="E139" s="1"/>
      <c r="I139" s="1"/>
      <c r="M139" s="1"/>
      <c r="Q139" s="1"/>
      <c r="U139" s="1"/>
      <c r="Y139" s="1"/>
    </row>
    <row r="140" spans="5:25">
      <c r="E140" s="1"/>
      <c r="I140" s="1"/>
      <c r="M140" s="1"/>
      <c r="Q140" s="1"/>
      <c r="U140" s="1"/>
      <c r="Y140" s="1"/>
    </row>
    <row r="141" spans="5:25">
      <c r="E141" s="1"/>
      <c r="I141" s="1"/>
      <c r="M141" s="1"/>
      <c r="Q141" s="1"/>
      <c r="U141" s="1"/>
      <c r="Y141" s="1"/>
    </row>
    <row r="142" spans="5:25">
      <c r="E142" s="1"/>
      <c r="I142" s="1"/>
      <c r="M142" s="1"/>
      <c r="Q142" s="1"/>
      <c r="U142" s="1"/>
      <c r="Y142" s="1"/>
    </row>
    <row r="143" spans="5:25">
      <c r="E143" s="1"/>
      <c r="I143" s="1"/>
      <c r="M143" s="1"/>
      <c r="Q143" s="1"/>
      <c r="U143" s="1"/>
      <c r="Y143" s="1"/>
    </row>
    <row r="144" spans="5:25">
      <c r="E144" s="1"/>
      <c r="I144" s="1"/>
      <c r="M144" s="1"/>
      <c r="Q144" s="1"/>
      <c r="U144" s="1"/>
      <c r="Y144" s="1"/>
    </row>
    <row r="145" spans="5:25">
      <c r="E145" s="1"/>
      <c r="I145" s="1"/>
      <c r="M145" s="1"/>
      <c r="Q145" s="1"/>
      <c r="U145" s="1"/>
      <c r="Y145" s="1"/>
    </row>
    <row r="146" spans="5:25">
      <c r="E146" s="1"/>
      <c r="I146" s="1"/>
      <c r="M146" s="1"/>
      <c r="Q146" s="1"/>
      <c r="U146" s="1"/>
      <c r="Y146" s="1"/>
    </row>
    <row r="147" spans="5:25">
      <c r="E147" s="1"/>
      <c r="I147" s="1"/>
      <c r="M147" s="1"/>
      <c r="Q147" s="1"/>
      <c r="U147" s="1"/>
      <c r="Y147" s="1"/>
    </row>
    <row r="148" spans="5:25">
      <c r="E148" s="1"/>
      <c r="I148" s="1"/>
      <c r="M148" s="1"/>
      <c r="Q148" s="1"/>
      <c r="U148" s="1"/>
      <c r="Y148" s="1"/>
    </row>
    <row r="149" spans="5:25">
      <c r="E149" s="1"/>
      <c r="I149" s="1"/>
      <c r="M149" s="1"/>
      <c r="Q149" s="1"/>
      <c r="U149" s="1"/>
      <c r="Y149" s="1"/>
    </row>
    <row r="150" spans="5:25">
      <c r="E150" s="1"/>
      <c r="I150" s="1"/>
      <c r="M150" s="1"/>
      <c r="Q150" s="1"/>
      <c r="U150" s="1"/>
      <c r="Y150" s="1"/>
    </row>
    <row r="151" spans="5:25">
      <c r="E151" s="1"/>
      <c r="I151" s="1"/>
      <c r="M151" s="1"/>
      <c r="Q151" s="1"/>
      <c r="U151" s="1"/>
      <c r="Y151" s="1"/>
    </row>
    <row r="152" spans="5:25">
      <c r="E152" s="1"/>
      <c r="I152" s="1"/>
      <c r="M152" s="1"/>
      <c r="Q152" s="1"/>
      <c r="U152" s="1"/>
      <c r="Y152" s="1"/>
    </row>
    <row r="153" spans="5:25">
      <c r="E153" s="1"/>
      <c r="I153" s="1"/>
      <c r="M153" s="1"/>
      <c r="Q153" s="1"/>
      <c r="U153" s="1"/>
      <c r="Y153" s="1"/>
    </row>
    <row r="154" spans="5:25">
      <c r="E154" s="1"/>
      <c r="I154" s="1"/>
      <c r="M154" s="1"/>
      <c r="Q154" s="1"/>
      <c r="U154" s="1"/>
      <c r="Y154" s="1"/>
    </row>
    <row r="155" spans="5:25">
      <c r="E155" s="1"/>
      <c r="I155" s="1"/>
      <c r="M155" s="1"/>
      <c r="Q155" s="1"/>
      <c r="U155" s="1"/>
      <c r="Y155" s="1"/>
    </row>
    <row r="156" spans="5:25">
      <c r="E156" s="1"/>
      <c r="I156" s="1"/>
      <c r="M156" s="1"/>
      <c r="Q156" s="1"/>
      <c r="U156" s="1"/>
      <c r="Y156" s="1"/>
    </row>
    <row r="157" spans="5:25">
      <c r="E157" s="1"/>
      <c r="I157" s="1"/>
      <c r="M157" s="1"/>
      <c r="Q157" s="1"/>
      <c r="U157" s="1"/>
      <c r="Y157" s="1"/>
    </row>
    <row r="158" spans="5:25">
      <c r="E158" s="1"/>
      <c r="I158" s="1"/>
      <c r="M158" s="1"/>
      <c r="Q158" s="1"/>
      <c r="U158" s="1"/>
      <c r="Y158" s="1"/>
    </row>
    <row r="159" spans="5:25">
      <c r="E159" s="1"/>
      <c r="I159" s="1"/>
      <c r="M159" s="1"/>
      <c r="Q159" s="1"/>
      <c r="U159" s="1"/>
      <c r="Y159" s="1"/>
    </row>
    <row r="160" spans="5:25">
      <c r="E160" s="1"/>
      <c r="I160" s="1"/>
      <c r="M160" s="1"/>
      <c r="Q160" s="1"/>
      <c r="U160" s="1"/>
      <c r="Y160" s="1"/>
    </row>
    <row r="161" spans="5:25">
      <c r="E161" s="1"/>
      <c r="I161" s="1"/>
      <c r="M161" s="1"/>
      <c r="Q161" s="1"/>
      <c r="U161" s="1"/>
      <c r="Y161" s="1"/>
    </row>
  </sheetData>
  <mergeCells count="35">
    <mergeCell ref="A19:T19"/>
    <mergeCell ref="A54:W54"/>
    <mergeCell ref="B22:E22"/>
    <mergeCell ref="D38:E38"/>
    <mergeCell ref="F38:G38"/>
    <mergeCell ref="H38:I38"/>
    <mergeCell ref="L38:M38"/>
    <mergeCell ref="V22:Y22"/>
    <mergeCell ref="R22:U22"/>
    <mergeCell ref="N22:Q22"/>
    <mergeCell ref="J22:M22"/>
    <mergeCell ref="F22:I22"/>
    <mergeCell ref="N38:O38"/>
    <mergeCell ref="P38:Q38"/>
    <mergeCell ref="R38:S38"/>
    <mergeCell ref="T38:U38"/>
    <mergeCell ref="A56:T56"/>
    <mergeCell ref="A53:X53"/>
    <mergeCell ref="B38:C38"/>
    <mergeCell ref="J38:K38"/>
    <mergeCell ref="V38:W38"/>
    <mergeCell ref="X38:Y38"/>
    <mergeCell ref="A16:X16"/>
    <mergeCell ref="A17:W17"/>
    <mergeCell ref="B2:E2"/>
    <mergeCell ref="F2:I2"/>
    <mergeCell ref="J2:M2"/>
    <mergeCell ref="N2:Q2"/>
    <mergeCell ref="R2:U2"/>
    <mergeCell ref="V2:Y2"/>
    <mergeCell ref="Z2:AC2"/>
    <mergeCell ref="AD2:AG2"/>
    <mergeCell ref="AH2:AK2"/>
    <mergeCell ref="AL2:AO2"/>
    <mergeCell ref="AP2:AS2"/>
  </mergeCells>
  <pageMargins left="0.25" right="0.25" top="0.75" bottom="0.75" header="0.3" footer="0.3"/>
  <pageSetup paperSize="9" scale="21" fitToWidth="0" orientation="landscape" r:id="rId1"/>
  <ignoredErrors>
    <ignoredError sqref="V23:X23 B23:D23 B3:D3 F23:H23 F3:H3 J23:L23 J3:L3 N23:P23 N3:P3 R23:T23 R3:T3 Z3:AB3 AD3:AF3 AH3:AJ3 AP3:AR3 AL3:AN3 V3:X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
  <sheetViews>
    <sheetView zoomScale="90" zoomScaleNormal="90" workbookViewId="0">
      <selection activeCell="U253" sqref="U253"/>
    </sheetView>
  </sheetViews>
  <sheetFormatPr defaultColWidth="9" defaultRowHeight="13.5"/>
  <cols>
    <col min="1" max="16384" width="9" style="1"/>
  </cols>
  <sheetData>
    <row r="1" spans="1:14" ht="30" customHeight="1">
      <c r="A1" s="289" t="s">
        <v>61</v>
      </c>
      <c r="B1" s="289"/>
      <c r="C1" s="289"/>
      <c r="D1" s="289"/>
      <c r="E1" s="289"/>
      <c r="F1" s="289"/>
      <c r="G1" s="289"/>
      <c r="H1" s="289"/>
      <c r="I1" s="289"/>
      <c r="J1" s="289"/>
      <c r="K1" s="289"/>
      <c r="L1" s="289"/>
      <c r="M1" s="289"/>
      <c r="N1" s="289"/>
    </row>
  </sheetData>
  <mergeCells count="1">
    <mergeCell ref="A1:N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FC35A-75C6-429C-8D6D-6B55E7592070}">
  <dimension ref="A1:AS503"/>
  <sheetViews>
    <sheetView zoomScale="90" zoomScaleNormal="90" workbookViewId="0">
      <selection activeCell="E135" sqref="E135"/>
    </sheetView>
  </sheetViews>
  <sheetFormatPr defaultColWidth="9" defaultRowHeight="13.5"/>
  <cols>
    <col min="1" max="1" width="4.875" style="1" customWidth="1"/>
    <col min="2" max="2" width="8.625" style="1" customWidth="1"/>
    <col min="3" max="35" width="7.625" style="1" customWidth="1"/>
    <col min="36" max="36" width="8.375" style="1" customWidth="1"/>
    <col min="37" max="16384" width="9" style="1"/>
  </cols>
  <sheetData>
    <row r="1" spans="1:45" ht="35.1" customHeight="1">
      <c r="A1" s="289" t="s">
        <v>281</v>
      </c>
      <c r="B1" s="289"/>
      <c r="C1" s="289"/>
      <c r="D1" s="289"/>
      <c r="E1" s="289"/>
      <c r="F1" s="289"/>
      <c r="G1" s="289"/>
      <c r="H1" s="289"/>
      <c r="I1" s="289"/>
      <c r="J1" s="289"/>
      <c r="K1" s="289"/>
      <c r="L1" s="289"/>
      <c r="M1" s="289"/>
      <c r="N1" s="289"/>
    </row>
    <row r="2" spans="1:45" ht="15">
      <c r="A2" s="26" t="s">
        <v>62</v>
      </c>
      <c r="B2" s="25"/>
      <c r="C2" s="25"/>
      <c r="D2" s="25"/>
      <c r="E2" s="25"/>
      <c r="F2" s="25"/>
    </row>
    <row r="3" spans="1:45" ht="30" customHeight="1">
      <c r="A3" s="290" t="s">
        <v>63</v>
      </c>
      <c r="B3" s="290"/>
      <c r="C3" s="290"/>
      <c r="D3" s="290"/>
      <c r="E3" s="290"/>
      <c r="F3" s="290"/>
      <c r="G3" s="290"/>
      <c r="H3" s="290"/>
      <c r="I3" s="290"/>
      <c r="J3" s="290"/>
      <c r="K3" s="290"/>
      <c r="L3" s="290"/>
      <c r="M3" s="290"/>
      <c r="N3" s="290"/>
      <c r="O3" s="290"/>
      <c r="P3" s="290"/>
      <c r="Q3" s="290"/>
      <c r="R3" s="290"/>
      <c r="S3" s="290"/>
      <c r="T3" s="290"/>
      <c r="U3" s="290"/>
      <c r="V3" s="290"/>
      <c r="W3" s="290"/>
      <c r="X3" s="290"/>
      <c r="Y3" s="290"/>
      <c r="Z3" s="290"/>
    </row>
    <row r="4" spans="1:45">
      <c r="A4" s="291" t="s">
        <v>64</v>
      </c>
      <c r="B4" s="291"/>
      <c r="C4" s="291"/>
      <c r="D4" s="291"/>
      <c r="E4" s="291"/>
      <c r="F4" s="291"/>
      <c r="G4" s="291"/>
      <c r="H4" s="291"/>
      <c r="I4" s="291"/>
      <c r="J4" s="291"/>
      <c r="K4" s="291"/>
      <c r="L4" s="291"/>
      <c r="M4" s="291"/>
      <c r="N4" s="291"/>
      <c r="O4" s="291"/>
      <c r="P4" s="291"/>
      <c r="Q4" s="291"/>
      <c r="R4" s="291"/>
      <c r="S4" s="291"/>
      <c r="T4" s="291"/>
      <c r="U4" s="291"/>
      <c r="V4" s="291"/>
      <c r="W4" s="291"/>
      <c r="X4" s="291"/>
      <c r="Y4" s="291"/>
      <c r="Z4" s="291"/>
    </row>
    <row r="5" spans="1:45" ht="35.1" customHeight="1">
      <c r="A5" s="292" t="s">
        <v>65</v>
      </c>
      <c r="B5" s="292"/>
      <c r="C5" s="292"/>
      <c r="D5" s="292"/>
      <c r="E5" s="292"/>
      <c r="F5" s="292"/>
      <c r="G5" s="292"/>
      <c r="H5" s="292"/>
      <c r="I5" s="292"/>
      <c r="J5" s="292"/>
      <c r="K5" s="292"/>
      <c r="L5" s="292"/>
      <c r="M5" s="292"/>
      <c r="N5" s="292"/>
      <c r="O5" s="292"/>
      <c r="P5" s="292"/>
      <c r="Q5" s="292"/>
      <c r="R5" s="292"/>
      <c r="S5" s="292"/>
      <c r="T5" s="292"/>
      <c r="U5" s="292"/>
      <c r="V5" s="292"/>
      <c r="W5" s="292"/>
      <c r="X5" s="292"/>
      <c r="Y5" s="292"/>
      <c r="Z5" s="292"/>
    </row>
    <row r="6" spans="1:45" ht="24.95" customHeight="1">
      <c r="A6" s="293" t="s">
        <v>66</v>
      </c>
      <c r="B6" s="293"/>
      <c r="C6" s="293"/>
      <c r="D6" s="293"/>
      <c r="E6" s="293"/>
      <c r="F6" s="27"/>
    </row>
    <row r="7" spans="1:45">
      <c r="A7" s="28"/>
      <c r="B7" s="295" t="s">
        <v>44</v>
      </c>
      <c r="C7" s="296"/>
      <c r="D7" s="296"/>
      <c r="E7" s="296"/>
      <c r="F7" s="297"/>
      <c r="G7" s="298" t="s">
        <v>67</v>
      </c>
      <c r="H7" s="299"/>
      <c r="I7" s="299"/>
      <c r="J7" s="299"/>
      <c r="K7" s="300"/>
      <c r="L7" s="294" t="s">
        <v>68</v>
      </c>
      <c r="M7" s="294"/>
      <c r="N7" s="294"/>
      <c r="O7" s="294"/>
      <c r="P7" s="294"/>
      <c r="Q7" s="294" t="s">
        <v>69</v>
      </c>
      <c r="R7" s="294"/>
      <c r="S7" s="294"/>
      <c r="T7" s="294"/>
      <c r="U7" s="294"/>
      <c r="V7" s="294" t="s">
        <v>70</v>
      </c>
      <c r="W7" s="294"/>
      <c r="X7" s="294"/>
      <c r="Y7" s="294"/>
      <c r="Z7" s="294"/>
      <c r="AA7" s="294" t="s">
        <v>71</v>
      </c>
      <c r="AB7" s="294"/>
      <c r="AC7" s="294"/>
      <c r="AD7" s="294"/>
      <c r="AE7" s="294"/>
      <c r="AF7" s="294" t="s">
        <v>72</v>
      </c>
      <c r="AG7" s="294"/>
      <c r="AH7" s="294"/>
      <c r="AI7" s="294"/>
      <c r="AJ7" s="294"/>
      <c r="AK7" s="29"/>
      <c r="AL7" s="29"/>
      <c r="AM7" s="29"/>
      <c r="AN7" s="29"/>
      <c r="AO7" s="29"/>
      <c r="AP7" s="29"/>
      <c r="AQ7" s="29"/>
      <c r="AR7" s="29"/>
      <c r="AS7" s="29"/>
    </row>
    <row r="8" spans="1:45">
      <c r="A8" s="176" t="s">
        <v>73</v>
      </c>
      <c r="B8" s="176" t="s">
        <v>76</v>
      </c>
      <c r="C8" s="176" t="s">
        <v>74</v>
      </c>
      <c r="D8" s="176" t="s">
        <v>75</v>
      </c>
      <c r="E8" s="176" t="s">
        <v>77</v>
      </c>
      <c r="F8" s="176" t="s">
        <v>78</v>
      </c>
      <c r="G8" s="176" t="s">
        <v>76</v>
      </c>
      <c r="H8" s="176" t="s">
        <v>74</v>
      </c>
      <c r="I8" s="176" t="s">
        <v>75</v>
      </c>
      <c r="J8" s="176" t="s">
        <v>77</v>
      </c>
      <c r="K8" s="176" t="s">
        <v>78</v>
      </c>
      <c r="L8" s="176" t="s">
        <v>76</v>
      </c>
      <c r="M8" s="176" t="s">
        <v>74</v>
      </c>
      <c r="N8" s="176" t="s">
        <v>75</v>
      </c>
      <c r="O8" s="176" t="s">
        <v>77</v>
      </c>
      <c r="P8" s="176" t="s">
        <v>78</v>
      </c>
      <c r="Q8" s="176" t="s">
        <v>284</v>
      </c>
      <c r="R8" s="176" t="s">
        <v>74</v>
      </c>
      <c r="S8" s="176" t="s">
        <v>75</v>
      </c>
      <c r="T8" s="176" t="s">
        <v>77</v>
      </c>
      <c r="U8" s="176" t="s">
        <v>78</v>
      </c>
      <c r="V8" s="176" t="s">
        <v>76</v>
      </c>
      <c r="W8" s="176" t="s">
        <v>74</v>
      </c>
      <c r="X8" s="176" t="s">
        <v>75</v>
      </c>
      <c r="Y8" s="176" t="s">
        <v>77</v>
      </c>
      <c r="Z8" s="176" t="s">
        <v>78</v>
      </c>
      <c r="AA8" s="176" t="s">
        <v>76</v>
      </c>
      <c r="AB8" s="176" t="s">
        <v>74</v>
      </c>
      <c r="AC8" s="176" t="s">
        <v>75</v>
      </c>
      <c r="AD8" s="176" t="s">
        <v>77</v>
      </c>
      <c r="AE8" s="176" t="s">
        <v>78</v>
      </c>
      <c r="AF8" s="176" t="s">
        <v>76</v>
      </c>
      <c r="AG8" s="176" t="s">
        <v>74</v>
      </c>
      <c r="AH8" s="176" t="s">
        <v>75</v>
      </c>
      <c r="AI8" s="176" t="s">
        <v>77</v>
      </c>
      <c r="AJ8" s="183" t="s">
        <v>78</v>
      </c>
    </row>
    <row r="9" spans="1:45">
      <c r="A9" s="30" t="s">
        <v>79</v>
      </c>
      <c r="B9" s="197">
        <v>294921</v>
      </c>
      <c r="C9" s="197">
        <v>151269</v>
      </c>
      <c r="D9" s="197">
        <v>143652</v>
      </c>
      <c r="E9" s="33">
        <f t="shared" ref="E9:E28" si="0">-1*C9/B$28</f>
        <v>-3.218657142765953E-2</v>
      </c>
      <c r="F9" s="33">
        <f>D9/$B$28</f>
        <v>3.0565848645301725E-2</v>
      </c>
      <c r="G9" s="197">
        <v>194130</v>
      </c>
      <c r="H9" s="197">
        <v>99402</v>
      </c>
      <c r="I9" s="197">
        <v>94728</v>
      </c>
      <c r="J9" s="33">
        <f t="shared" ref="J9:J28" si="1">-1*H9/G$28</f>
        <v>-3.0141327841293638E-2</v>
      </c>
      <c r="K9" s="35">
        <f>I9/$G$28</f>
        <v>2.8724046837589421E-2</v>
      </c>
      <c r="L9" s="34">
        <v>81207</v>
      </c>
      <c r="M9" s="34">
        <v>41640</v>
      </c>
      <c r="N9" s="34">
        <v>39564</v>
      </c>
      <c r="O9" s="33">
        <f>-1*M9/L$28</f>
        <v>-5.3671136683525897E-2</v>
      </c>
      <c r="P9" s="33">
        <f>N9/$L$28</f>
        <v>5.0995313442531671E-2</v>
      </c>
      <c r="Q9" s="34">
        <v>42255</v>
      </c>
      <c r="R9" s="34">
        <v>21810</v>
      </c>
      <c r="S9" s="34">
        <v>20445</v>
      </c>
      <c r="T9" s="33">
        <f>-1*R9/Q$28</f>
        <v>-5.7147798198311506E-2</v>
      </c>
      <c r="U9" s="33">
        <f>S9/$Q$28</f>
        <v>5.357114782964139E-2</v>
      </c>
      <c r="V9" s="34">
        <v>53832</v>
      </c>
      <c r="W9" s="34">
        <v>27429</v>
      </c>
      <c r="X9" s="34">
        <v>26403</v>
      </c>
      <c r="Y9" s="33">
        <f>-1*W9/V$28</f>
        <v>-3.8763535227629251E-2</v>
      </c>
      <c r="Z9" s="33">
        <f>X9/$V$28</f>
        <v>3.7313559393893143E-2</v>
      </c>
      <c r="AA9" s="34">
        <v>6528</v>
      </c>
      <c r="AB9" s="34">
        <v>3306</v>
      </c>
      <c r="AC9" s="34">
        <v>3222</v>
      </c>
      <c r="AD9" s="33">
        <f>-1*AB9/AA$28</f>
        <v>-4.7005630438491722E-2</v>
      </c>
      <c r="AE9" s="33">
        <f>AC9/$AA$28</f>
        <v>4.5811295000853097E-2</v>
      </c>
      <c r="AF9" s="34">
        <v>3426</v>
      </c>
      <c r="AG9" s="34">
        <v>1779</v>
      </c>
      <c r="AH9" s="34">
        <v>1644</v>
      </c>
      <c r="AI9" s="33">
        <f>-1*AG9/AF$28</f>
        <v>-3.0644411141543072E-2</v>
      </c>
      <c r="AJ9" s="33">
        <f>AH9/$AF$28</f>
        <v>2.8318949925068473E-2</v>
      </c>
    </row>
    <row r="10" spans="1:45">
      <c r="A10" s="30" t="s">
        <v>80</v>
      </c>
      <c r="B10" s="197">
        <v>322635</v>
      </c>
      <c r="C10" s="197">
        <v>165780</v>
      </c>
      <c r="D10" s="197">
        <v>156852</v>
      </c>
      <c r="E10" s="33">
        <f t="shared" si="0"/>
        <v>-3.527417918593629E-2</v>
      </c>
      <c r="F10" s="33">
        <f t="shared" ref="F10:F28" si="2">D10/$B$28</f>
        <v>3.3374505692318007E-2</v>
      </c>
      <c r="G10" s="197">
        <v>217206</v>
      </c>
      <c r="H10" s="197">
        <v>111273</v>
      </c>
      <c r="I10" s="197">
        <v>105936</v>
      </c>
      <c r="J10" s="33">
        <f t="shared" si="1"/>
        <v>-3.3740930493191955E-2</v>
      </c>
      <c r="K10" s="35">
        <f t="shared" ref="K10:K28" si="3">I10/$G$28</f>
        <v>3.2122610271375654E-2</v>
      </c>
      <c r="L10" s="34">
        <v>87822</v>
      </c>
      <c r="M10" s="34">
        <v>45207</v>
      </c>
      <c r="N10" s="34">
        <v>42612</v>
      </c>
      <c r="O10" s="33">
        <f t="shared" ref="O10:O28" si="4">-1*M10/L$28</f>
        <v>-5.8268757830263099E-2</v>
      </c>
      <c r="P10" s="33">
        <f t="shared" ref="P10:P28" si="5">N10/$L$28</f>
        <v>5.4923978779020312E-2</v>
      </c>
      <c r="Q10" s="34">
        <v>45531</v>
      </c>
      <c r="R10" s="34">
        <v>23496</v>
      </c>
      <c r="S10" s="34">
        <v>22035</v>
      </c>
      <c r="T10" s="33">
        <f t="shared" ref="T10:T28" si="6">-1*R10/Q$28</f>
        <v>-6.1565550961372173E-2</v>
      </c>
      <c r="U10" s="33">
        <f t="shared" ref="U10:U28" si="7">S10/$Q$28</f>
        <v>5.7737355951388999E-2</v>
      </c>
      <c r="V10" s="34">
        <v>49155</v>
      </c>
      <c r="W10" s="34">
        <v>25176</v>
      </c>
      <c r="X10" s="34">
        <v>23979</v>
      </c>
      <c r="Y10" s="33">
        <f t="shared" ref="Y10:Y28" si="8">-1*W10/V$28</f>
        <v>-3.5579523966998212E-2</v>
      </c>
      <c r="Z10" s="33">
        <f t="shared" ref="Z10:Z28" si="9">X10/$V$28</f>
        <v>3.3887885494306089E-2</v>
      </c>
      <c r="AA10" s="34">
        <v>5946</v>
      </c>
      <c r="AB10" s="34">
        <v>3027</v>
      </c>
      <c r="AC10" s="34">
        <v>2919</v>
      </c>
      <c r="AD10" s="33">
        <f t="shared" ref="AD10:AD28" si="10">-1*AB10/AA$28</f>
        <v>-4.3038730592049136E-2</v>
      </c>
      <c r="AE10" s="33">
        <f t="shared" ref="AE10:AE28" si="11">AC10/$AA$28</f>
        <v>4.1503156457942329E-2</v>
      </c>
      <c r="AF10" s="34">
        <v>4278</v>
      </c>
      <c r="AG10" s="34">
        <v>2232</v>
      </c>
      <c r="AH10" s="34">
        <v>2046</v>
      </c>
      <c r="AI10" s="33">
        <f t="shared" ref="AI10:AI28" si="12">-1*AG10/AF$28</f>
        <v>-3.8447625445713403E-2</v>
      </c>
      <c r="AJ10" s="33">
        <f t="shared" ref="AJ10:AJ28" si="13">AH10/$AF$28</f>
        <v>3.524365665857062E-2</v>
      </c>
    </row>
    <row r="11" spans="1:45">
      <c r="A11" s="30" t="s">
        <v>81</v>
      </c>
      <c r="B11" s="197">
        <v>305847</v>
      </c>
      <c r="C11" s="197">
        <v>156405</v>
      </c>
      <c r="D11" s="197">
        <v>149442</v>
      </c>
      <c r="E11" s="33">
        <f t="shared" si="0"/>
        <v>-3.3279394351407678E-2</v>
      </c>
      <c r="F11" s="33">
        <f t="shared" si="2"/>
        <v>3.1797827759106591E-2</v>
      </c>
      <c r="G11" s="197">
        <v>210216</v>
      </c>
      <c r="H11" s="197">
        <v>107079</v>
      </c>
      <c r="I11" s="197">
        <v>103134</v>
      </c>
      <c r="J11" s="33">
        <f t="shared" si="1"/>
        <v>-3.2469198244682015E-2</v>
      </c>
      <c r="K11" s="35">
        <f t="shared" si="3"/>
        <v>3.1272969412929098E-2</v>
      </c>
      <c r="L11" s="34">
        <v>79758</v>
      </c>
      <c r="M11" s="34">
        <v>40890</v>
      </c>
      <c r="N11" s="34">
        <v>38868</v>
      </c>
      <c r="O11" s="33">
        <f t="shared" si="4"/>
        <v>-5.2704437535767867E-2</v>
      </c>
      <c r="P11" s="33">
        <f t="shared" si="5"/>
        <v>5.0098216633412213E-2</v>
      </c>
      <c r="Q11" s="34">
        <v>40371</v>
      </c>
      <c r="R11" s="34">
        <v>20646</v>
      </c>
      <c r="S11" s="34">
        <v>19725</v>
      </c>
      <c r="T11" s="33">
        <f t="shared" si="6"/>
        <v>-5.4097819422390614E-2</v>
      </c>
      <c r="U11" s="33">
        <f t="shared" si="7"/>
        <v>5.168456301979342E-2</v>
      </c>
      <c r="V11" s="34">
        <v>40707</v>
      </c>
      <c r="W11" s="34">
        <v>21012</v>
      </c>
      <c r="X11" s="34">
        <v>19695</v>
      </c>
      <c r="Y11" s="33">
        <f t="shared" si="8"/>
        <v>-2.9694826723648173E-2</v>
      </c>
      <c r="Z11" s="33">
        <f t="shared" si="9"/>
        <v>2.783360043414481E-2</v>
      </c>
      <c r="AA11" s="34">
        <v>4860</v>
      </c>
      <c r="AB11" s="34">
        <v>2535</v>
      </c>
      <c r="AC11" s="34">
        <v>2322</v>
      </c>
      <c r="AD11" s="33">
        <f t="shared" si="10"/>
        <v>-3.604333731445146E-2</v>
      </c>
      <c r="AE11" s="33">
        <f t="shared" si="11"/>
        <v>3.3014843883296369E-2</v>
      </c>
      <c r="AF11" s="34">
        <v>3906</v>
      </c>
      <c r="AG11" s="34">
        <v>2046</v>
      </c>
      <c r="AH11" s="34">
        <v>1860</v>
      </c>
      <c r="AI11" s="33">
        <f t="shared" si="12"/>
        <v>-3.524365665857062E-2</v>
      </c>
      <c r="AJ11" s="33">
        <f t="shared" si="13"/>
        <v>3.203968787142783E-2</v>
      </c>
    </row>
    <row r="12" spans="1:45">
      <c r="A12" s="30" t="s">
        <v>82</v>
      </c>
      <c r="B12" s="197">
        <v>301824</v>
      </c>
      <c r="C12" s="197">
        <v>154209</v>
      </c>
      <c r="D12" s="197">
        <v>147615</v>
      </c>
      <c r="E12" s="33">
        <f t="shared" si="0"/>
        <v>-3.2812135951767699E-2</v>
      </c>
      <c r="F12" s="33">
        <f t="shared" si="2"/>
        <v>3.1409084090553659E-2</v>
      </c>
      <c r="G12" s="197">
        <v>202020</v>
      </c>
      <c r="H12" s="197">
        <v>102975</v>
      </c>
      <c r="I12" s="197">
        <v>99042</v>
      </c>
      <c r="J12" s="33">
        <f t="shared" si="1"/>
        <v>-3.1224756387770995E-2</v>
      </c>
      <c r="K12" s="35">
        <f t="shared" si="3"/>
        <v>3.0032166274897933E-2</v>
      </c>
      <c r="L12" s="34">
        <v>71079</v>
      </c>
      <c r="M12" s="34">
        <v>36255</v>
      </c>
      <c r="N12" s="34">
        <v>34821</v>
      </c>
      <c r="O12" s="33">
        <f t="shared" si="4"/>
        <v>-4.6730236802623233E-2</v>
      </c>
      <c r="P12" s="33">
        <f t="shared" si="5"/>
        <v>4.4881908032109882E-2</v>
      </c>
      <c r="Q12" s="34">
        <v>38247</v>
      </c>
      <c r="R12" s="34">
        <v>19296</v>
      </c>
      <c r="S12" s="34">
        <v>18951</v>
      </c>
      <c r="T12" s="33">
        <f t="shared" si="6"/>
        <v>-5.0560472903925666E-2</v>
      </c>
      <c r="U12" s="33">
        <f t="shared" si="7"/>
        <v>4.9656484349206852E-2</v>
      </c>
      <c r="V12" s="34">
        <v>43938</v>
      </c>
      <c r="W12" s="34">
        <v>22407</v>
      </c>
      <c r="X12" s="34">
        <v>21534</v>
      </c>
      <c r="Y12" s="33">
        <f t="shared" si="8"/>
        <v>-3.1666285094078844E-2</v>
      </c>
      <c r="Z12" s="33">
        <f t="shared" si="9"/>
        <v>3.0432533726777067E-2</v>
      </c>
      <c r="AA12" s="34">
        <v>4620</v>
      </c>
      <c r="AB12" s="34">
        <v>2394</v>
      </c>
      <c r="AC12" s="34">
        <v>2223</v>
      </c>
      <c r="AD12" s="33">
        <f t="shared" si="10"/>
        <v>-3.4038559972700902E-2</v>
      </c>
      <c r="AE12" s="33">
        <f t="shared" si="11"/>
        <v>3.1607234260365123E-2</v>
      </c>
      <c r="AF12" s="34">
        <v>2871</v>
      </c>
      <c r="AG12" s="34">
        <v>1554</v>
      </c>
      <c r="AH12" s="34">
        <v>1320</v>
      </c>
      <c r="AI12" s="33">
        <f t="shared" si="12"/>
        <v>-2.676864244741874E-2</v>
      </c>
      <c r="AJ12" s="33">
        <f t="shared" si="13"/>
        <v>2.2737843005529432E-2</v>
      </c>
    </row>
    <row r="13" spans="1:45">
      <c r="A13" s="30" t="s">
        <v>83</v>
      </c>
      <c r="B13" s="197">
        <v>317403</v>
      </c>
      <c r="C13" s="197">
        <v>163731</v>
      </c>
      <c r="D13" s="197">
        <v>153672</v>
      </c>
      <c r="E13" s="33">
        <f t="shared" si="0"/>
        <v>-3.4838199012501715E-2</v>
      </c>
      <c r="F13" s="33">
        <f t="shared" si="2"/>
        <v>3.2697874676445901E-2</v>
      </c>
      <c r="G13" s="197">
        <v>199038</v>
      </c>
      <c r="H13" s="197">
        <v>100725</v>
      </c>
      <c r="I13" s="197">
        <v>98310</v>
      </c>
      <c r="J13" s="33">
        <f t="shared" si="1"/>
        <v>-3.0542496597797848E-2</v>
      </c>
      <c r="K13" s="35">
        <f t="shared" si="3"/>
        <v>2.9810204423226669E-2</v>
      </c>
      <c r="L13" s="34">
        <v>63165</v>
      </c>
      <c r="M13" s="34">
        <v>31593</v>
      </c>
      <c r="N13" s="34">
        <v>31575</v>
      </c>
      <c r="O13" s="33">
        <f t="shared" si="4"/>
        <v>-4.072123490015931E-2</v>
      </c>
      <c r="P13" s="33">
        <f t="shared" si="5"/>
        <v>4.0698034120613118E-2</v>
      </c>
      <c r="Q13" s="34">
        <v>34818</v>
      </c>
      <c r="R13" s="34">
        <v>17319</v>
      </c>
      <c r="S13" s="34">
        <v>17496</v>
      </c>
      <c r="T13" s="33">
        <f t="shared" si="6"/>
        <v>-4.5380225446884775E-2</v>
      </c>
      <c r="U13" s="33">
        <f t="shared" si="7"/>
        <v>4.5844010879305737E-2</v>
      </c>
      <c r="V13" s="34">
        <v>62322</v>
      </c>
      <c r="W13" s="34">
        <v>34191</v>
      </c>
      <c r="X13" s="34">
        <v>28134</v>
      </c>
      <c r="Y13" s="33">
        <f t="shared" si="8"/>
        <v>-4.8319808704942638E-2</v>
      </c>
      <c r="Z13" s="33">
        <f t="shared" si="9"/>
        <v>3.9759863651395284E-2</v>
      </c>
      <c r="AA13" s="34">
        <v>5199</v>
      </c>
      <c r="AB13" s="34">
        <v>2619</v>
      </c>
      <c r="AC13" s="34">
        <v>2580</v>
      </c>
      <c r="AD13" s="33">
        <f t="shared" si="10"/>
        <v>-3.7237672752090084E-2</v>
      </c>
      <c r="AE13" s="33">
        <f t="shared" si="11"/>
        <v>3.6683159870329295E-2</v>
      </c>
      <c r="AF13" s="34">
        <v>3042</v>
      </c>
      <c r="AG13" s="34">
        <v>1761</v>
      </c>
      <c r="AH13" s="34">
        <v>1281</v>
      </c>
      <c r="AI13" s="33">
        <f t="shared" si="12"/>
        <v>-3.0334349646013125E-2</v>
      </c>
      <c r="AJ13" s="33">
        <f t="shared" si="13"/>
        <v>2.2066043098547879E-2</v>
      </c>
    </row>
    <row r="14" spans="1:45">
      <c r="A14" s="30" t="s">
        <v>84</v>
      </c>
      <c r="B14" s="197">
        <v>344463</v>
      </c>
      <c r="C14" s="197">
        <v>173706</v>
      </c>
      <c r="D14" s="197">
        <v>170760</v>
      </c>
      <c r="E14" s="33">
        <f t="shared" si="0"/>
        <v>-3.6960650076440157E-2</v>
      </c>
      <c r="F14" s="33">
        <f t="shared" si="2"/>
        <v>3.6333808890037886E-2</v>
      </c>
      <c r="G14" s="197">
        <v>205311</v>
      </c>
      <c r="H14" s="197">
        <v>101847</v>
      </c>
      <c r="I14" s="197">
        <v>103464</v>
      </c>
      <c r="J14" s="33">
        <f t="shared" si="1"/>
        <v>-3.0882716813064457E-2</v>
      </c>
      <c r="K14" s="35">
        <f t="shared" si="3"/>
        <v>3.1373034182125156E-2</v>
      </c>
      <c r="L14" s="34">
        <v>58902</v>
      </c>
      <c r="M14" s="34">
        <v>28752</v>
      </c>
      <c r="N14" s="34">
        <v>30150</v>
      </c>
      <c r="O14" s="33">
        <f t="shared" si="4"/>
        <v>-3.705937852845189E-2</v>
      </c>
      <c r="P14" s="33">
        <f t="shared" si="5"/>
        <v>3.8861305739872863E-2</v>
      </c>
      <c r="Q14" s="34">
        <v>30687</v>
      </c>
      <c r="R14" s="34">
        <v>15312</v>
      </c>
      <c r="S14" s="34">
        <v>15372</v>
      </c>
      <c r="T14" s="33">
        <f t="shared" si="6"/>
        <v>-4.012137028943355E-2</v>
      </c>
      <c r="U14" s="33">
        <f t="shared" si="7"/>
        <v>4.0278585690254221E-2</v>
      </c>
      <c r="V14" s="34">
        <v>81972</v>
      </c>
      <c r="W14" s="34">
        <v>42279</v>
      </c>
      <c r="X14" s="34">
        <v>39693</v>
      </c>
      <c r="Y14" s="33">
        <f t="shared" si="8"/>
        <v>-5.9750027558020231E-2</v>
      </c>
      <c r="Z14" s="33">
        <f t="shared" si="9"/>
        <v>5.6095410105738007E-2</v>
      </c>
      <c r="AA14" s="34">
        <v>7818</v>
      </c>
      <c r="AB14" s="34">
        <v>3822</v>
      </c>
      <c r="AC14" s="34">
        <v>3996</v>
      </c>
      <c r="AD14" s="33">
        <f t="shared" si="10"/>
        <v>-5.4342262412557581E-2</v>
      </c>
      <c r="AE14" s="33">
        <f t="shared" si="11"/>
        <v>5.6816242961951882E-2</v>
      </c>
      <c r="AF14" s="34">
        <v>3993</v>
      </c>
      <c r="AG14" s="34">
        <v>2355</v>
      </c>
      <c r="AH14" s="34">
        <v>1641</v>
      </c>
      <c r="AI14" s="33">
        <f t="shared" si="12"/>
        <v>-4.0566378998501372E-2</v>
      </c>
      <c r="AJ14" s="33">
        <f t="shared" si="13"/>
        <v>2.8267273009146814E-2</v>
      </c>
    </row>
    <row r="15" spans="1:45">
      <c r="A15" s="30" t="s">
        <v>85</v>
      </c>
      <c r="B15" s="197">
        <v>317037</v>
      </c>
      <c r="C15" s="197">
        <v>155532</v>
      </c>
      <c r="D15" s="197">
        <v>161502</v>
      </c>
      <c r="E15" s="33">
        <f t="shared" si="0"/>
        <v>-3.3093639987616379E-2</v>
      </c>
      <c r="F15" s="33">
        <f t="shared" si="2"/>
        <v>3.4363918970244191E-2</v>
      </c>
      <c r="G15" s="197">
        <v>186051</v>
      </c>
      <c r="H15" s="197">
        <v>90618</v>
      </c>
      <c r="I15" s="197">
        <v>95433</v>
      </c>
      <c r="J15" s="33">
        <f t="shared" si="1"/>
        <v>-2.7477785621238475E-2</v>
      </c>
      <c r="K15" s="35">
        <f t="shared" si="3"/>
        <v>2.8937821571781007E-2</v>
      </c>
      <c r="L15" s="34">
        <v>47511</v>
      </c>
      <c r="M15" s="34">
        <v>22650</v>
      </c>
      <c r="N15" s="34">
        <v>24861</v>
      </c>
      <c r="O15" s="33">
        <f t="shared" si="4"/>
        <v>-2.9194314262292548E-2</v>
      </c>
      <c r="P15" s="33">
        <f t="shared" si="5"/>
        <v>3.2044143349883224E-2</v>
      </c>
      <c r="Q15" s="34">
        <v>24339</v>
      </c>
      <c r="R15" s="34">
        <v>12183</v>
      </c>
      <c r="S15" s="34">
        <v>12156</v>
      </c>
      <c r="T15" s="33">
        <f t="shared" si="6"/>
        <v>-3.1922587136635906E-2</v>
      </c>
      <c r="U15" s="33">
        <f t="shared" si="7"/>
        <v>3.1851840206266607E-2</v>
      </c>
      <c r="V15" s="34">
        <v>80346</v>
      </c>
      <c r="W15" s="34">
        <v>38901</v>
      </c>
      <c r="X15" s="34">
        <v>41448</v>
      </c>
      <c r="Y15" s="33">
        <f t="shared" si="8"/>
        <v>-5.4976130514783818E-2</v>
      </c>
      <c r="Z15" s="33">
        <f t="shared" si="9"/>
        <v>5.8575631926602395E-2</v>
      </c>
      <c r="AA15" s="34">
        <v>8736</v>
      </c>
      <c r="AB15" s="34">
        <v>4287</v>
      </c>
      <c r="AC15" s="34">
        <v>4449</v>
      </c>
      <c r="AD15" s="33">
        <f t="shared" si="10"/>
        <v>-6.0953762156628559E-2</v>
      </c>
      <c r="AE15" s="33">
        <f t="shared" si="11"/>
        <v>6.3257123357788769E-2</v>
      </c>
      <c r="AF15" s="34">
        <v>3792</v>
      </c>
      <c r="AG15" s="34">
        <v>2202</v>
      </c>
      <c r="AH15" s="34">
        <v>1590</v>
      </c>
      <c r="AI15" s="33">
        <f t="shared" si="12"/>
        <v>-3.7930856286496825E-2</v>
      </c>
      <c r="AJ15" s="33">
        <f t="shared" si="13"/>
        <v>2.7388765438478631E-2</v>
      </c>
    </row>
    <row r="16" spans="1:45">
      <c r="A16" s="30" t="s">
        <v>86</v>
      </c>
      <c r="B16" s="197">
        <v>295395</v>
      </c>
      <c r="C16" s="197">
        <v>144657</v>
      </c>
      <c r="D16" s="197">
        <v>150738</v>
      </c>
      <c r="E16" s="33">
        <f t="shared" si="0"/>
        <v>-3.0779689579563192E-2</v>
      </c>
      <c r="F16" s="33">
        <f t="shared" si="2"/>
        <v>3.2073586814631828E-2</v>
      </c>
      <c r="G16" s="197">
        <v>181380</v>
      </c>
      <c r="H16" s="197">
        <v>87399</v>
      </c>
      <c r="I16" s="197">
        <v>93981</v>
      </c>
      <c r="J16" s="33">
        <f t="shared" si="1"/>
        <v>-2.6501699281716893E-2</v>
      </c>
      <c r="K16" s="35">
        <f t="shared" si="3"/>
        <v>2.8497536587318337E-2</v>
      </c>
      <c r="L16" s="34">
        <v>42969</v>
      </c>
      <c r="M16" s="34">
        <v>20601</v>
      </c>
      <c r="N16" s="34">
        <v>22368</v>
      </c>
      <c r="O16" s="33">
        <f t="shared" si="4"/>
        <v>-2.6553292190617604E-2</v>
      </c>
      <c r="P16" s="33">
        <f t="shared" si="5"/>
        <v>2.8830835382735526E-2</v>
      </c>
      <c r="Q16" s="34">
        <v>21984</v>
      </c>
      <c r="R16" s="34">
        <v>11013</v>
      </c>
      <c r="S16" s="34">
        <v>10971</v>
      </c>
      <c r="T16" s="33">
        <f t="shared" si="6"/>
        <v>-2.8856886820632949E-2</v>
      </c>
      <c r="U16" s="33">
        <f t="shared" si="7"/>
        <v>2.8746836040058486E-2</v>
      </c>
      <c r="V16" s="34">
        <v>67509</v>
      </c>
      <c r="W16" s="34">
        <v>33087</v>
      </c>
      <c r="X16" s="34">
        <v>34419</v>
      </c>
      <c r="Y16" s="33">
        <f t="shared" si="8"/>
        <v>-4.6759600790279229E-2</v>
      </c>
      <c r="Z16" s="33">
        <f t="shared" si="9"/>
        <v>4.8642025556883996E-2</v>
      </c>
      <c r="AA16" s="34">
        <v>7476</v>
      </c>
      <c r="AB16" s="34">
        <v>3777</v>
      </c>
      <c r="AC16" s="34">
        <v>3702</v>
      </c>
      <c r="AD16" s="33">
        <f t="shared" si="10"/>
        <v>-5.3702439856679746E-2</v>
      </c>
      <c r="AE16" s="33">
        <f t="shared" si="11"/>
        <v>5.263606893021669E-2</v>
      </c>
      <c r="AF16" s="34">
        <v>3822</v>
      </c>
      <c r="AG16" s="34">
        <v>2247</v>
      </c>
      <c r="AH16" s="34">
        <v>1572</v>
      </c>
      <c r="AI16" s="33">
        <f t="shared" si="12"/>
        <v>-3.8706010025321688E-2</v>
      </c>
      <c r="AJ16" s="33">
        <f t="shared" si="13"/>
        <v>2.7078703942948684E-2</v>
      </c>
    </row>
    <row r="17" spans="1:36">
      <c r="A17" s="30" t="s">
        <v>87</v>
      </c>
      <c r="B17" s="197">
        <v>291348</v>
      </c>
      <c r="C17" s="197">
        <v>140997</v>
      </c>
      <c r="D17" s="197">
        <v>150348</v>
      </c>
      <c r="E17" s="33">
        <f t="shared" si="0"/>
        <v>-3.0000925580163221E-2</v>
      </c>
      <c r="F17" s="33">
        <f t="shared" si="2"/>
        <v>3.1990603765515435E-2</v>
      </c>
      <c r="G17" s="197">
        <v>198444</v>
      </c>
      <c r="H17" s="197">
        <v>95061</v>
      </c>
      <c r="I17" s="197">
        <v>103380</v>
      </c>
      <c r="J17" s="33">
        <f t="shared" si="1"/>
        <v>-2.8825021286505447E-2</v>
      </c>
      <c r="K17" s="35">
        <f t="shared" si="3"/>
        <v>3.1347563149966159E-2</v>
      </c>
      <c r="L17" s="34">
        <v>43047</v>
      </c>
      <c r="M17" s="34">
        <v>20535</v>
      </c>
      <c r="N17" s="34">
        <v>22512</v>
      </c>
      <c r="O17" s="33">
        <f t="shared" si="4"/>
        <v>-2.64682226656149E-2</v>
      </c>
      <c r="P17" s="33">
        <f t="shared" si="5"/>
        <v>2.901644161910507E-2</v>
      </c>
      <c r="Q17" s="34">
        <v>20391</v>
      </c>
      <c r="R17" s="34">
        <v>10089</v>
      </c>
      <c r="S17" s="34">
        <v>10302</v>
      </c>
      <c r="T17" s="33">
        <f t="shared" si="6"/>
        <v>-2.6435769647994718E-2</v>
      </c>
      <c r="U17" s="33">
        <f t="shared" si="7"/>
        <v>2.6993884320908077E-2</v>
      </c>
      <c r="V17" s="34">
        <v>47589</v>
      </c>
      <c r="W17" s="34">
        <v>22476</v>
      </c>
      <c r="X17" s="34">
        <v>25110</v>
      </c>
      <c r="Y17" s="33">
        <f t="shared" si="8"/>
        <v>-3.1763798088745306E-2</v>
      </c>
      <c r="Z17" s="33">
        <f t="shared" si="9"/>
        <v>3.5486250667752031E-2</v>
      </c>
      <c r="AA17" s="34">
        <v>5148</v>
      </c>
      <c r="AB17" s="34">
        <v>2616</v>
      </c>
      <c r="AC17" s="34">
        <v>2532</v>
      </c>
      <c r="AD17" s="33">
        <f t="shared" si="10"/>
        <v>-3.7195017915031561E-2</v>
      </c>
      <c r="AE17" s="33">
        <f t="shared" si="11"/>
        <v>3.6000682477392937E-2</v>
      </c>
      <c r="AF17" s="34">
        <v>4506</v>
      </c>
      <c r="AG17" s="34">
        <v>2697</v>
      </c>
      <c r="AH17" s="34">
        <v>1812</v>
      </c>
      <c r="AI17" s="33">
        <f t="shared" si="12"/>
        <v>-4.645754741357036E-2</v>
      </c>
      <c r="AJ17" s="33">
        <f t="shared" si="13"/>
        <v>3.1212857216681308E-2</v>
      </c>
    </row>
    <row r="18" spans="1:36">
      <c r="A18" s="30" t="s">
        <v>88</v>
      </c>
      <c r="B18" s="197">
        <v>321483</v>
      </c>
      <c r="C18" s="197">
        <v>155388</v>
      </c>
      <c r="D18" s="197">
        <v>166095</v>
      </c>
      <c r="E18" s="33">
        <f t="shared" si="0"/>
        <v>-3.3063000092558019E-2</v>
      </c>
      <c r="F18" s="33">
        <f t="shared" si="2"/>
        <v>3.5341203956376452E-2</v>
      </c>
      <c r="G18" s="197">
        <v>230535</v>
      </c>
      <c r="H18" s="197">
        <v>111093</v>
      </c>
      <c r="I18" s="197">
        <v>119442</v>
      </c>
      <c r="J18" s="33">
        <f t="shared" si="1"/>
        <v>-3.3686349709994103E-2</v>
      </c>
      <c r="K18" s="35">
        <f t="shared" si="3"/>
        <v>3.6217988370654458E-2</v>
      </c>
      <c r="L18" s="34">
        <v>45531</v>
      </c>
      <c r="M18" s="34">
        <v>21789</v>
      </c>
      <c r="N18" s="34">
        <v>23742</v>
      </c>
      <c r="O18" s="33">
        <f t="shared" si="4"/>
        <v>-2.8084543640666326E-2</v>
      </c>
      <c r="P18" s="33">
        <f t="shared" si="5"/>
        <v>3.0601828221428241E-2</v>
      </c>
      <c r="Q18" s="34">
        <v>19728</v>
      </c>
      <c r="R18" s="34">
        <v>9846</v>
      </c>
      <c r="S18" s="34">
        <v>9882</v>
      </c>
      <c r="T18" s="33">
        <f t="shared" si="6"/>
        <v>-2.5799047274671028E-2</v>
      </c>
      <c r="U18" s="33">
        <f t="shared" si="7"/>
        <v>2.5893376515163425E-2</v>
      </c>
      <c r="V18" s="34">
        <v>42396</v>
      </c>
      <c r="W18" s="34">
        <v>19101</v>
      </c>
      <c r="X18" s="34">
        <v>23292</v>
      </c>
      <c r="Y18" s="33">
        <f t="shared" si="8"/>
        <v>-2.6994140740929172E-2</v>
      </c>
      <c r="Z18" s="33">
        <f t="shared" si="9"/>
        <v>3.2916995243061742E-2</v>
      </c>
      <c r="AA18" s="34">
        <v>4077</v>
      </c>
      <c r="AB18" s="34">
        <v>2121</v>
      </c>
      <c r="AC18" s="34">
        <v>1953</v>
      </c>
      <c r="AD18" s="33">
        <f t="shared" si="10"/>
        <v>-3.0156969800375362E-2</v>
      </c>
      <c r="AE18" s="33">
        <f t="shared" si="11"/>
        <v>2.7768298925098106E-2</v>
      </c>
      <c r="AF18" s="34">
        <v>5223</v>
      </c>
      <c r="AG18" s="34">
        <v>3039</v>
      </c>
      <c r="AH18" s="34">
        <v>2181</v>
      </c>
      <c r="AI18" s="33">
        <f t="shared" si="12"/>
        <v>-5.2348715828639349E-2</v>
      </c>
      <c r="AJ18" s="33">
        <f t="shared" si="13"/>
        <v>3.7569117875045216E-2</v>
      </c>
    </row>
    <row r="19" spans="1:36">
      <c r="A19" s="30" t="s">
        <v>89</v>
      </c>
      <c r="B19" s="197">
        <v>308592</v>
      </c>
      <c r="C19" s="197">
        <v>150456</v>
      </c>
      <c r="D19" s="197">
        <v>158133</v>
      </c>
      <c r="E19" s="33">
        <f t="shared" si="0"/>
        <v>-3.2013583686809205E-2</v>
      </c>
      <c r="F19" s="33">
        <f t="shared" si="2"/>
        <v>3.3647073092107994E-2</v>
      </c>
      <c r="G19" s="197">
        <v>226344</v>
      </c>
      <c r="H19" s="197">
        <v>110292</v>
      </c>
      <c r="I19" s="197">
        <v>116052</v>
      </c>
      <c r="J19" s="33">
        <f t="shared" si="1"/>
        <v>-3.3443465224763665E-2</v>
      </c>
      <c r="K19" s="35">
        <f t="shared" si="3"/>
        <v>3.5190050287094918E-2</v>
      </c>
      <c r="L19" s="34">
        <v>41229</v>
      </c>
      <c r="M19" s="34">
        <v>19983</v>
      </c>
      <c r="N19" s="34">
        <v>21249</v>
      </c>
      <c r="O19" s="33">
        <f t="shared" si="4"/>
        <v>-2.5756732092864987E-2</v>
      </c>
      <c r="P19" s="33">
        <f t="shared" si="5"/>
        <v>2.7388520254280544E-2</v>
      </c>
      <c r="Q19" s="34">
        <v>18165</v>
      </c>
      <c r="R19" s="34">
        <v>8901</v>
      </c>
      <c r="S19" s="34">
        <v>9264</v>
      </c>
      <c r="T19" s="33">
        <f t="shared" si="6"/>
        <v>-2.3322904711745564E-2</v>
      </c>
      <c r="U19" s="33">
        <f t="shared" si="7"/>
        <v>2.4274057886710582E-2</v>
      </c>
      <c r="V19" s="34">
        <v>35640</v>
      </c>
      <c r="W19" s="34">
        <v>16224</v>
      </c>
      <c r="X19" s="34">
        <v>19416</v>
      </c>
      <c r="Y19" s="33">
        <f t="shared" si="8"/>
        <v>-2.2928272832879685E-2</v>
      </c>
      <c r="Z19" s="33">
        <f t="shared" si="9"/>
        <v>2.7439308760058678E-2</v>
      </c>
      <c r="AA19" s="34">
        <v>3204</v>
      </c>
      <c r="AB19" s="34">
        <v>1677</v>
      </c>
      <c r="AC19" s="34">
        <v>1527</v>
      </c>
      <c r="AD19" s="33">
        <f t="shared" si="10"/>
        <v>-2.3844053915714043E-2</v>
      </c>
      <c r="AE19" s="33">
        <f t="shared" si="11"/>
        <v>2.1711312062787921E-2</v>
      </c>
      <c r="AF19" s="34">
        <v>4980</v>
      </c>
      <c r="AG19" s="34">
        <v>2808</v>
      </c>
      <c r="AH19" s="34">
        <v>2169</v>
      </c>
      <c r="AI19" s="33">
        <f t="shared" si="12"/>
        <v>-4.8369593302671696E-2</v>
      </c>
      <c r="AJ19" s="33">
        <f t="shared" si="13"/>
        <v>3.7362410211358589E-2</v>
      </c>
    </row>
    <row r="20" spans="1:36">
      <c r="A20" s="30" t="s">
        <v>90</v>
      </c>
      <c r="B20" s="197">
        <v>302745</v>
      </c>
      <c r="C20" s="197">
        <v>147408</v>
      </c>
      <c r="D20" s="197">
        <v>155340</v>
      </c>
      <c r="E20" s="33">
        <f t="shared" si="0"/>
        <v>-3.1365039241407267E-2</v>
      </c>
      <c r="F20" s="33">
        <f t="shared" si="2"/>
        <v>3.305278679420523E-2</v>
      </c>
      <c r="G20" s="197">
        <v>231024</v>
      </c>
      <c r="H20" s="197">
        <v>112884</v>
      </c>
      <c r="I20" s="197">
        <v>118137</v>
      </c>
      <c r="J20" s="33">
        <f t="shared" si="1"/>
        <v>-3.4229428502812728E-2</v>
      </c>
      <c r="K20" s="35">
        <f t="shared" si="3"/>
        <v>3.5822277692470032E-2</v>
      </c>
      <c r="L20" s="34">
        <v>37755</v>
      </c>
      <c r="M20" s="34">
        <v>17964</v>
      </c>
      <c r="N20" s="34">
        <v>19788</v>
      </c>
      <c r="O20" s="33">
        <f t="shared" si="4"/>
        <v>-2.3154377987100367E-2</v>
      </c>
      <c r="P20" s="33">
        <f t="shared" si="5"/>
        <v>2.5505390314447898E-2</v>
      </c>
      <c r="Q20" s="34">
        <v>14133</v>
      </c>
      <c r="R20" s="34">
        <v>6897</v>
      </c>
      <c r="S20" s="34">
        <v>7233</v>
      </c>
      <c r="T20" s="33">
        <f t="shared" si="6"/>
        <v>-1.8071910324335371E-2</v>
      </c>
      <c r="U20" s="33">
        <f t="shared" si="7"/>
        <v>1.8952316568931094E-2</v>
      </c>
      <c r="V20" s="34">
        <v>30309</v>
      </c>
      <c r="W20" s="34">
        <v>13572</v>
      </c>
      <c r="X20" s="34">
        <v>16737</v>
      </c>
      <c r="Y20" s="33">
        <f t="shared" si="8"/>
        <v>-1.9180382081351276E-2</v>
      </c>
      <c r="Z20" s="33">
        <f t="shared" si="9"/>
        <v>2.3653260749747738E-2</v>
      </c>
      <c r="AA20" s="34">
        <v>2418</v>
      </c>
      <c r="AB20" s="34">
        <v>1248</v>
      </c>
      <c r="AC20" s="34">
        <v>1170</v>
      </c>
      <c r="AD20" s="33">
        <f t="shared" si="10"/>
        <v>-1.7744412216345335E-2</v>
      </c>
      <c r="AE20" s="33">
        <f t="shared" si="11"/>
        <v>1.6635386452823749E-2</v>
      </c>
      <c r="AF20" s="34">
        <v>4797</v>
      </c>
      <c r="AG20" s="34">
        <v>2703</v>
      </c>
      <c r="AH20" s="34">
        <v>2094</v>
      </c>
      <c r="AI20" s="33">
        <f t="shared" si="12"/>
        <v>-4.656090124541367E-2</v>
      </c>
      <c r="AJ20" s="33">
        <f t="shared" si="13"/>
        <v>3.6070487313317141E-2</v>
      </c>
    </row>
    <row r="21" spans="1:36">
      <c r="A21" s="30" t="s">
        <v>91</v>
      </c>
      <c r="B21" s="197">
        <v>260901</v>
      </c>
      <c r="C21" s="197">
        <v>127092</v>
      </c>
      <c r="D21" s="197">
        <v>133809</v>
      </c>
      <c r="E21" s="33">
        <f t="shared" si="0"/>
        <v>-2.704226071359039E-2</v>
      </c>
      <c r="F21" s="33">
        <f t="shared" si="2"/>
        <v>2.8471484151833447E-2</v>
      </c>
      <c r="G21" s="197">
        <v>203019</v>
      </c>
      <c r="H21" s="197">
        <v>99471</v>
      </c>
      <c r="I21" s="197">
        <v>103548</v>
      </c>
      <c r="J21" s="33">
        <f t="shared" si="1"/>
        <v>-3.0162250474852815E-2</v>
      </c>
      <c r="K21" s="35">
        <f t="shared" si="3"/>
        <v>3.1398505214284153E-2</v>
      </c>
      <c r="L21" s="34">
        <v>27612</v>
      </c>
      <c r="M21" s="34">
        <v>13104</v>
      </c>
      <c r="N21" s="34">
        <v>14511</v>
      </c>
      <c r="O21" s="33">
        <f t="shared" si="4"/>
        <v>-1.6890167509628323E-2</v>
      </c>
      <c r="P21" s="33">
        <f t="shared" si="5"/>
        <v>1.8703695110822389E-2</v>
      </c>
      <c r="Q21" s="34">
        <v>10767</v>
      </c>
      <c r="R21" s="34">
        <v>5358</v>
      </c>
      <c r="S21" s="34">
        <v>5406</v>
      </c>
      <c r="T21" s="33">
        <f t="shared" si="6"/>
        <v>-1.403933529328533E-2</v>
      </c>
      <c r="U21" s="33">
        <f t="shared" si="7"/>
        <v>1.4165107613941862E-2</v>
      </c>
      <c r="V21" s="34">
        <v>26421</v>
      </c>
      <c r="W21" s="34">
        <v>11742</v>
      </c>
      <c r="X21" s="34">
        <v>14679</v>
      </c>
      <c r="Y21" s="33">
        <f t="shared" si="8"/>
        <v>-1.6594167874979863E-2</v>
      </c>
      <c r="Z21" s="33">
        <f t="shared" si="9"/>
        <v>2.0744829691434968E-2</v>
      </c>
      <c r="AA21" s="34">
        <v>1674</v>
      </c>
      <c r="AB21" s="34">
        <v>885</v>
      </c>
      <c r="AC21" s="34">
        <v>786</v>
      </c>
      <c r="AD21" s="33">
        <f t="shared" si="10"/>
        <v>-1.2583176932264118E-2</v>
      </c>
      <c r="AE21" s="33">
        <f t="shared" si="11"/>
        <v>1.1175567309332878E-2</v>
      </c>
      <c r="AF21" s="34">
        <v>3420</v>
      </c>
      <c r="AG21" s="34">
        <v>1962</v>
      </c>
      <c r="AH21" s="34">
        <v>1455</v>
      </c>
      <c r="AI21" s="33">
        <f t="shared" si="12"/>
        <v>-3.3796703012764197E-2</v>
      </c>
      <c r="AJ21" s="33">
        <f t="shared" si="13"/>
        <v>2.5063304222004031E-2</v>
      </c>
    </row>
    <row r="22" spans="1:36">
      <c r="A22" s="30" t="s">
        <v>92</v>
      </c>
      <c r="B22" s="197">
        <v>229032</v>
      </c>
      <c r="C22" s="197">
        <v>112089</v>
      </c>
      <c r="D22" s="197">
        <v>116943</v>
      </c>
      <c r="E22" s="33">
        <f t="shared" si="0"/>
        <v>-2.3849966647197567E-2</v>
      </c>
      <c r="F22" s="33">
        <f t="shared" si="2"/>
        <v>2.4882786443123098E-2</v>
      </c>
      <c r="G22" s="197">
        <v>186723</v>
      </c>
      <c r="H22" s="197">
        <v>91359</v>
      </c>
      <c r="I22" s="197">
        <v>95364</v>
      </c>
      <c r="J22" s="33">
        <f t="shared" si="1"/>
        <v>-2.770247651206963E-2</v>
      </c>
      <c r="K22" s="35">
        <f t="shared" si="3"/>
        <v>2.891689893822183E-2</v>
      </c>
      <c r="L22" s="34">
        <v>20382</v>
      </c>
      <c r="M22" s="34">
        <v>9687</v>
      </c>
      <c r="N22" s="34">
        <v>10692</v>
      </c>
      <c r="O22" s="33">
        <f t="shared" si="4"/>
        <v>-1.2485886192442733E-2</v>
      </c>
      <c r="P22" s="33">
        <f t="shared" si="5"/>
        <v>1.3781263050438496E-2</v>
      </c>
      <c r="Q22" s="34">
        <v>8091</v>
      </c>
      <c r="R22" s="34">
        <v>3942</v>
      </c>
      <c r="S22" s="34">
        <v>4146</v>
      </c>
      <c r="T22" s="33">
        <f t="shared" si="6"/>
        <v>-1.0329051833917651E-2</v>
      </c>
      <c r="U22" s="33">
        <f t="shared" si="7"/>
        <v>1.0863584196707909E-2</v>
      </c>
      <c r="V22" s="34">
        <v>18837</v>
      </c>
      <c r="W22" s="34">
        <v>8904</v>
      </c>
      <c r="X22" s="34">
        <v>9930</v>
      </c>
      <c r="Y22" s="33">
        <f t="shared" si="8"/>
        <v>-1.2583416007394028E-2</v>
      </c>
      <c r="Z22" s="33">
        <f t="shared" si="9"/>
        <v>1.4033391841130134E-2</v>
      </c>
      <c r="AA22" s="34">
        <v>1101</v>
      </c>
      <c r="AB22" s="34">
        <v>606</v>
      </c>
      <c r="AC22" s="34">
        <v>492</v>
      </c>
      <c r="AD22" s="33">
        <f t="shared" si="10"/>
        <v>-8.6162770858215325E-3</v>
      </c>
      <c r="AE22" s="33">
        <f t="shared" si="11"/>
        <v>6.99539327759768E-3</v>
      </c>
      <c r="AF22" s="34">
        <v>2469</v>
      </c>
      <c r="AG22" s="34">
        <v>1407</v>
      </c>
      <c r="AH22" s="34">
        <v>1059</v>
      </c>
      <c r="AI22" s="33">
        <f t="shared" si="12"/>
        <v>-2.4236473567257506E-2</v>
      </c>
      <c r="AJ22" s="33">
        <f t="shared" si="13"/>
        <v>1.8241951320345201E-2</v>
      </c>
    </row>
    <row r="23" spans="1:36">
      <c r="A23" s="30" t="s">
        <v>93</v>
      </c>
      <c r="B23" s="197">
        <v>183633</v>
      </c>
      <c r="C23" s="197">
        <v>88935</v>
      </c>
      <c r="D23" s="197">
        <v>94698</v>
      </c>
      <c r="E23" s="33">
        <f t="shared" si="0"/>
        <v>-1.8923326854272192E-2</v>
      </c>
      <c r="F23" s="33">
        <f t="shared" si="2"/>
        <v>2.0149560987753615E-2</v>
      </c>
      <c r="G23" s="197">
        <v>157248</v>
      </c>
      <c r="H23" s="197">
        <v>76227</v>
      </c>
      <c r="I23" s="197">
        <v>81021</v>
      </c>
      <c r="J23" s="33">
        <f t="shared" si="1"/>
        <v>-2.3114052004570233E-2</v>
      </c>
      <c r="K23" s="35">
        <f t="shared" si="3"/>
        <v>2.4567720197073015E-2</v>
      </c>
      <c r="L23" s="34">
        <v>12672</v>
      </c>
      <c r="M23" s="34">
        <v>5904</v>
      </c>
      <c r="N23" s="34">
        <v>6768</v>
      </c>
      <c r="O23" s="33">
        <f t="shared" si="4"/>
        <v>-7.6098556911512226E-3</v>
      </c>
      <c r="P23" s="33">
        <f t="shared" si="5"/>
        <v>8.7234931093684749E-3</v>
      </c>
      <c r="Q23" s="34">
        <v>5367</v>
      </c>
      <c r="R23" s="34">
        <v>2517</v>
      </c>
      <c r="S23" s="34">
        <v>2850</v>
      </c>
      <c r="T23" s="33">
        <f t="shared" si="6"/>
        <v>-6.5951860644268712E-3</v>
      </c>
      <c r="U23" s="33">
        <f t="shared" si="7"/>
        <v>7.4677315389815591E-3</v>
      </c>
      <c r="V23" s="34">
        <v>11280</v>
      </c>
      <c r="W23" s="34">
        <v>5394</v>
      </c>
      <c r="X23" s="34">
        <v>5889</v>
      </c>
      <c r="Y23" s="33">
        <f t="shared" si="8"/>
        <v>-7.6229723656652502E-3</v>
      </c>
      <c r="Z23" s="33">
        <f t="shared" si="9"/>
        <v>8.3225221100116167E-3</v>
      </c>
      <c r="AA23" s="34">
        <v>690</v>
      </c>
      <c r="AB23" s="34">
        <v>363</v>
      </c>
      <c r="AC23" s="34">
        <v>327</v>
      </c>
      <c r="AD23" s="33">
        <f t="shared" si="10"/>
        <v>-5.1612352840812144E-3</v>
      </c>
      <c r="AE23" s="33">
        <f t="shared" si="11"/>
        <v>4.6493772393789452E-3</v>
      </c>
      <c r="AF23" s="34">
        <v>1707</v>
      </c>
      <c r="AG23" s="34">
        <v>939</v>
      </c>
      <c r="AH23" s="34">
        <v>768</v>
      </c>
      <c r="AI23" s="33">
        <f t="shared" si="12"/>
        <v>-1.617487468347889E-2</v>
      </c>
      <c r="AJ23" s="33">
        <f t="shared" si="13"/>
        <v>1.3229290475944396E-2</v>
      </c>
    </row>
    <row r="24" spans="1:36">
      <c r="A24" s="30" t="s">
        <v>94</v>
      </c>
      <c r="B24" s="197">
        <v>132792</v>
      </c>
      <c r="C24" s="197">
        <v>62106</v>
      </c>
      <c r="D24" s="197">
        <v>70686</v>
      </c>
      <c r="E24" s="33">
        <f t="shared" si="0"/>
        <v>-1.3214731406211601E-2</v>
      </c>
      <c r="F24" s="33">
        <f t="shared" si="2"/>
        <v>1.5040358486772184E-2</v>
      </c>
      <c r="G24" s="197">
        <v>115341</v>
      </c>
      <c r="H24" s="197">
        <v>54012</v>
      </c>
      <c r="I24" s="197">
        <v>61332</v>
      </c>
      <c r="J24" s="33">
        <f t="shared" si="1"/>
        <v>-1.6377873678235368E-2</v>
      </c>
      <c r="K24" s="35">
        <f t="shared" si="3"/>
        <v>1.8597492194948002E-2</v>
      </c>
      <c r="L24" s="34">
        <v>8223</v>
      </c>
      <c r="M24" s="34">
        <v>3768</v>
      </c>
      <c r="N24" s="34">
        <v>4452</v>
      </c>
      <c r="O24" s="33">
        <f t="shared" si="4"/>
        <v>-4.8566965183363493E-3</v>
      </c>
      <c r="P24" s="33">
        <f t="shared" si="5"/>
        <v>5.7383261410916741E-3</v>
      </c>
      <c r="Q24" s="34">
        <v>3525</v>
      </c>
      <c r="R24" s="34">
        <v>1572</v>
      </c>
      <c r="S24" s="34">
        <v>1953</v>
      </c>
      <c r="T24" s="33">
        <f t="shared" si="6"/>
        <v>-4.1190435015014074E-3</v>
      </c>
      <c r="U24" s="33">
        <f t="shared" si="7"/>
        <v>5.1173612967126258E-3</v>
      </c>
      <c r="V24" s="34">
        <v>7686</v>
      </c>
      <c r="W24" s="34">
        <v>3537</v>
      </c>
      <c r="X24" s="34">
        <v>4149</v>
      </c>
      <c r="Y24" s="33">
        <f t="shared" si="8"/>
        <v>-4.9986009005113076E-3</v>
      </c>
      <c r="Z24" s="33">
        <f t="shared" si="9"/>
        <v>5.8634987662486331E-3</v>
      </c>
      <c r="AA24" s="34">
        <v>402</v>
      </c>
      <c r="AB24" s="34">
        <v>198</v>
      </c>
      <c r="AC24" s="34">
        <v>201</v>
      </c>
      <c r="AD24" s="33">
        <f t="shared" si="10"/>
        <v>-2.8152192458624809E-3</v>
      </c>
      <c r="AE24" s="33">
        <f t="shared" si="11"/>
        <v>2.8578740829210032E-3</v>
      </c>
      <c r="AF24" s="34">
        <v>975</v>
      </c>
      <c r="AG24" s="34">
        <v>501</v>
      </c>
      <c r="AH24" s="34">
        <v>471</v>
      </c>
      <c r="AI24" s="33">
        <f t="shared" si="12"/>
        <v>-8.6300449589168521E-3</v>
      </c>
      <c r="AJ24" s="33">
        <f t="shared" si="13"/>
        <v>8.1132757997002744E-3</v>
      </c>
    </row>
    <row r="25" spans="1:36">
      <c r="A25" s="30" t="s">
        <v>95</v>
      </c>
      <c r="B25" s="197">
        <v>85362</v>
      </c>
      <c r="C25" s="197">
        <v>38043</v>
      </c>
      <c r="D25" s="197">
        <v>47319</v>
      </c>
      <c r="E25" s="33">
        <f t="shared" si="0"/>
        <v>-8.0946772757303307E-3</v>
      </c>
      <c r="F25" s="33">
        <f t="shared" si="2"/>
        <v>1.0068397182406317E-2</v>
      </c>
      <c r="G25" s="197">
        <v>75447</v>
      </c>
      <c r="H25" s="197">
        <v>33600</v>
      </c>
      <c r="I25" s="197">
        <v>41844</v>
      </c>
      <c r="J25" s="33">
        <f t="shared" si="1"/>
        <v>-1.0188412863598985E-2</v>
      </c>
      <c r="K25" s="35">
        <f t="shared" si="3"/>
        <v>1.2688212734060593E-2</v>
      </c>
      <c r="L25" s="34">
        <v>4296</v>
      </c>
      <c r="M25" s="34">
        <v>1761</v>
      </c>
      <c r="N25" s="34">
        <v>2538</v>
      </c>
      <c r="O25" s="33">
        <f t="shared" si="4"/>
        <v>-2.2698095989358577E-3</v>
      </c>
      <c r="P25" s="33">
        <f t="shared" si="5"/>
        <v>3.2713099160131781E-3</v>
      </c>
      <c r="Q25" s="34">
        <v>1923</v>
      </c>
      <c r="R25" s="34">
        <v>753</v>
      </c>
      <c r="S25" s="34">
        <v>1170</v>
      </c>
      <c r="T25" s="33">
        <f t="shared" si="6"/>
        <v>-1.9730532802993382E-3</v>
      </c>
      <c r="U25" s="33">
        <f t="shared" si="7"/>
        <v>3.0657003160029558E-3</v>
      </c>
      <c r="V25" s="34">
        <v>4800</v>
      </c>
      <c r="W25" s="34">
        <v>2316</v>
      </c>
      <c r="X25" s="34">
        <v>2484</v>
      </c>
      <c r="Y25" s="33">
        <f t="shared" si="8"/>
        <v>-3.2730448644569376E-3</v>
      </c>
      <c r="Z25" s="33">
        <f t="shared" si="9"/>
        <v>3.5104678079926738E-3</v>
      </c>
      <c r="AA25" s="34">
        <v>264</v>
      </c>
      <c r="AB25" s="34">
        <v>114</v>
      </c>
      <c r="AC25" s="34">
        <v>150</v>
      </c>
      <c r="AD25" s="33">
        <f t="shared" si="10"/>
        <v>-1.6208838082238527E-3</v>
      </c>
      <c r="AE25" s="33">
        <f t="shared" si="11"/>
        <v>2.1327418529261217E-3</v>
      </c>
      <c r="AF25" s="34">
        <v>462</v>
      </c>
      <c r="AG25" s="34">
        <v>240</v>
      </c>
      <c r="AH25" s="34">
        <v>222</v>
      </c>
      <c r="AI25" s="33">
        <f t="shared" si="12"/>
        <v>-4.134153273732624E-3</v>
      </c>
      <c r="AJ25" s="33">
        <f t="shared" si="13"/>
        <v>3.8240917782026767E-3</v>
      </c>
    </row>
    <row r="26" spans="1:36">
      <c r="A26" s="30" t="s">
        <v>283</v>
      </c>
      <c r="B26" s="197">
        <v>53979</v>
      </c>
      <c r="C26" s="197">
        <v>21936</v>
      </c>
      <c r="D26" s="197">
        <v>32043</v>
      </c>
      <c r="E26" s="33">
        <f t="shared" si="0"/>
        <v>-4.667477347223419E-3</v>
      </c>
      <c r="F26" s="33">
        <f t="shared" si="2"/>
        <v>6.8180149816320212E-3</v>
      </c>
      <c r="G26" s="197">
        <v>49668</v>
      </c>
      <c r="H26" s="197">
        <v>20229</v>
      </c>
      <c r="I26" s="197">
        <v>29439</v>
      </c>
      <c r="J26" s="33">
        <f t="shared" si="1"/>
        <v>-6.1339703517185673E-3</v>
      </c>
      <c r="K26" s="35">
        <f t="shared" si="3"/>
        <v>8.9266870920086464E-3</v>
      </c>
      <c r="L26" s="34">
        <v>1965</v>
      </c>
      <c r="M26" s="34">
        <v>711</v>
      </c>
      <c r="N26" s="34">
        <v>1254</v>
      </c>
      <c r="O26" s="33">
        <f t="shared" si="4"/>
        <v>-9.1643079207461367E-4</v>
      </c>
      <c r="P26" s="33">
        <f t="shared" si="5"/>
        <v>1.6163209750514284E-3</v>
      </c>
      <c r="Q26" s="34">
        <v>930</v>
      </c>
      <c r="R26" s="34">
        <v>327</v>
      </c>
      <c r="S26" s="34">
        <v>603</v>
      </c>
      <c r="T26" s="33">
        <f t="shared" si="6"/>
        <v>-8.5682393447262097E-4</v>
      </c>
      <c r="U26" s="33">
        <f t="shared" si="7"/>
        <v>1.5800147782476771E-3</v>
      </c>
      <c r="V26" s="34">
        <v>2040</v>
      </c>
      <c r="W26" s="34">
        <v>906</v>
      </c>
      <c r="X26" s="34">
        <v>1134</v>
      </c>
      <c r="Y26" s="33">
        <f t="shared" si="8"/>
        <v>-1.2803880169248642E-3</v>
      </c>
      <c r="Z26" s="33">
        <f t="shared" si="9"/>
        <v>1.6026048688662206E-3</v>
      </c>
      <c r="AA26" s="34">
        <v>111</v>
      </c>
      <c r="AB26" s="34">
        <v>54</v>
      </c>
      <c r="AC26" s="34">
        <v>57</v>
      </c>
      <c r="AD26" s="33">
        <f t="shared" si="10"/>
        <v>-7.6778706705340387E-4</v>
      </c>
      <c r="AE26" s="33">
        <f t="shared" si="11"/>
        <v>8.1044190411192635E-4</v>
      </c>
      <c r="AF26" s="34">
        <v>264</v>
      </c>
      <c r="AG26" s="34">
        <v>105</v>
      </c>
      <c r="AH26" s="34">
        <v>162</v>
      </c>
      <c r="AI26" s="33">
        <f t="shared" si="12"/>
        <v>-1.8086920572580227E-3</v>
      </c>
      <c r="AJ26" s="33">
        <f t="shared" si="13"/>
        <v>2.7905534597695209E-3</v>
      </c>
    </row>
    <row r="27" spans="1:36">
      <c r="A27" s="30" t="s">
        <v>282</v>
      </c>
      <c r="B27" s="197">
        <v>30372</v>
      </c>
      <c r="C27" s="197">
        <v>9819</v>
      </c>
      <c r="D27" s="197">
        <v>20550</v>
      </c>
      <c r="E27" s="33">
        <f t="shared" si="0"/>
        <v>-2.0892578442918831E-3</v>
      </c>
      <c r="F27" s="33">
        <f t="shared" si="2"/>
        <v>4.3725683572867101E-3</v>
      </c>
      <c r="G27" s="197">
        <v>28722</v>
      </c>
      <c r="H27" s="197">
        <v>9261</v>
      </c>
      <c r="I27" s="197">
        <v>19464</v>
      </c>
      <c r="J27" s="33">
        <f t="shared" si="1"/>
        <v>-2.8081812955294701E-3</v>
      </c>
      <c r="K27" s="35">
        <f t="shared" si="3"/>
        <v>5.9020020231276976E-3</v>
      </c>
      <c r="L27" s="34">
        <v>717</v>
      </c>
      <c r="M27" s="34">
        <v>225</v>
      </c>
      <c r="N27" s="34">
        <v>492</v>
      </c>
      <c r="O27" s="33">
        <f t="shared" si="4"/>
        <v>-2.9000974432740942E-4</v>
      </c>
      <c r="P27" s="33">
        <f t="shared" si="5"/>
        <v>6.3415464092926859E-4</v>
      </c>
      <c r="Q27" s="34">
        <v>399</v>
      </c>
      <c r="R27" s="34">
        <v>108</v>
      </c>
      <c r="S27" s="34">
        <v>288</v>
      </c>
      <c r="T27" s="33">
        <f t="shared" si="6"/>
        <v>-2.8298772147719592E-4</v>
      </c>
      <c r="U27" s="33">
        <f t="shared" si="7"/>
        <v>7.5463392393918904E-4</v>
      </c>
      <c r="V27" s="34">
        <v>822</v>
      </c>
      <c r="W27" s="34">
        <v>300</v>
      </c>
      <c r="X27" s="34">
        <v>522</v>
      </c>
      <c r="Y27" s="33">
        <f t="shared" si="8"/>
        <v>-4.2396954202810069E-4</v>
      </c>
      <c r="Z27" s="33">
        <f t="shared" si="9"/>
        <v>7.3770700312889524E-4</v>
      </c>
      <c r="AA27" s="34">
        <v>75</v>
      </c>
      <c r="AB27" s="34">
        <v>27</v>
      </c>
      <c r="AC27" s="34">
        <v>45</v>
      </c>
      <c r="AD27" s="33">
        <f t="shared" si="10"/>
        <v>-3.8389353352670194E-4</v>
      </c>
      <c r="AE27" s="33">
        <f t="shared" si="11"/>
        <v>6.3982255587783656E-4</v>
      </c>
      <c r="AF27" s="34">
        <v>126</v>
      </c>
      <c r="AG27" s="34">
        <v>45</v>
      </c>
      <c r="AH27" s="34">
        <v>81</v>
      </c>
      <c r="AI27" s="33">
        <f t="shared" si="12"/>
        <v>-7.7515373882486695E-4</v>
      </c>
      <c r="AJ27" s="33">
        <f t="shared" si="13"/>
        <v>1.3952767298847605E-3</v>
      </c>
    </row>
    <row r="28" spans="1:36">
      <c r="A28" s="30" t="s">
        <v>76</v>
      </c>
      <c r="B28" s="197">
        <v>4699755</v>
      </c>
      <c r="C28" s="197">
        <v>2319558</v>
      </c>
      <c r="D28" s="197">
        <v>2380197</v>
      </c>
      <c r="E28" s="33">
        <f t="shared" si="0"/>
        <v>-0.4935487062623477</v>
      </c>
      <c r="F28" s="33">
        <f t="shared" si="2"/>
        <v>0.5064512937376523</v>
      </c>
      <c r="G28" s="197">
        <v>3297864</v>
      </c>
      <c r="H28" s="197">
        <v>1614807</v>
      </c>
      <c r="I28" s="197">
        <v>1683054</v>
      </c>
      <c r="J28" s="33">
        <f t="shared" si="1"/>
        <v>-0.48965239318540726</v>
      </c>
      <c r="K28" s="35">
        <f t="shared" si="3"/>
        <v>0.5103466971348728</v>
      </c>
      <c r="L28" s="34">
        <v>775836</v>
      </c>
      <c r="M28" s="34">
        <v>383019</v>
      </c>
      <c r="N28" s="34">
        <v>392820</v>
      </c>
      <c r="O28" s="33">
        <f t="shared" si="4"/>
        <v>-0.49368552116684455</v>
      </c>
      <c r="P28" s="33">
        <f t="shared" si="5"/>
        <v>0.50631834562974654</v>
      </c>
      <c r="Q28" s="34">
        <v>381642</v>
      </c>
      <c r="R28" s="34">
        <v>191391</v>
      </c>
      <c r="S28" s="34">
        <v>190254</v>
      </c>
      <c r="T28" s="33">
        <f t="shared" si="6"/>
        <v>-0.5014935463077963</v>
      </c>
      <c r="U28" s="33">
        <f t="shared" si="7"/>
        <v>0.4985143144622447</v>
      </c>
      <c r="V28" s="34">
        <v>707598</v>
      </c>
      <c r="W28" s="34">
        <v>348948</v>
      </c>
      <c r="X28" s="34">
        <v>358650</v>
      </c>
      <c r="Y28" s="33">
        <f t="shared" si="8"/>
        <v>-0.49314441250540564</v>
      </c>
      <c r="Z28" s="33">
        <f t="shared" si="9"/>
        <v>0.50685558749459436</v>
      </c>
      <c r="AA28" s="34">
        <v>70332</v>
      </c>
      <c r="AB28" s="34">
        <v>35679</v>
      </c>
      <c r="AC28" s="34">
        <v>34653</v>
      </c>
      <c r="AD28" s="33">
        <f t="shared" si="10"/>
        <v>-0.5072939771370073</v>
      </c>
      <c r="AE28" s="33">
        <f t="shared" si="11"/>
        <v>0.49270602286299264</v>
      </c>
      <c r="AF28" s="34">
        <v>58053</v>
      </c>
      <c r="AG28" s="34">
        <v>32619</v>
      </c>
      <c r="AH28" s="34">
        <v>25431</v>
      </c>
      <c r="AI28" s="33">
        <f t="shared" si="12"/>
        <v>-0.56188310681618525</v>
      </c>
      <c r="AJ28" s="33">
        <f t="shared" si="13"/>
        <v>0.43806521626789313</v>
      </c>
    </row>
    <row r="29" spans="1:36">
      <c r="A29" s="36"/>
      <c r="B29" s="36"/>
      <c r="C29" s="36"/>
      <c r="D29" s="36"/>
      <c r="E29" s="36"/>
      <c r="F29" s="36"/>
      <c r="O29" s="37"/>
    </row>
    <row r="30" spans="1:36">
      <c r="A30" s="36"/>
      <c r="B30" s="36"/>
      <c r="C30" s="36"/>
      <c r="D30" s="36"/>
      <c r="E30" s="36"/>
      <c r="F30" s="36"/>
    </row>
    <row r="31" spans="1:36">
      <c r="A31" s="38"/>
      <c r="B31" s="38"/>
      <c r="C31" s="38"/>
      <c r="D31" s="38"/>
      <c r="E31" s="38"/>
      <c r="F31" s="38"/>
    </row>
    <row r="32" spans="1:36">
      <c r="A32" s="38"/>
      <c r="B32" s="38"/>
      <c r="C32" s="38"/>
      <c r="D32" s="38"/>
      <c r="E32" s="38"/>
      <c r="F32" s="38"/>
    </row>
    <row r="33" spans="1:45">
      <c r="A33" s="38"/>
      <c r="B33" s="38"/>
      <c r="C33" s="38"/>
      <c r="D33" s="38"/>
      <c r="E33" s="38"/>
      <c r="F33" s="38"/>
    </row>
    <row r="34" spans="1:45">
      <c r="A34" s="38"/>
      <c r="B34" s="38"/>
      <c r="C34" s="38"/>
      <c r="D34" s="38"/>
      <c r="E34" s="38"/>
      <c r="F34" s="38"/>
    </row>
    <row r="35" spans="1:45">
      <c r="A35" s="38"/>
      <c r="B35" s="38"/>
      <c r="C35" s="38"/>
      <c r="D35" s="38"/>
      <c r="E35" s="38"/>
      <c r="F35" s="38"/>
    </row>
    <row r="36" spans="1:45">
      <c r="A36" s="38"/>
      <c r="B36" s="38"/>
      <c r="C36" s="38"/>
      <c r="D36" s="38"/>
      <c r="E36" s="38"/>
      <c r="F36" s="38"/>
    </row>
    <row r="37" spans="1:45">
      <c r="A37" s="38"/>
      <c r="B37" s="38"/>
      <c r="C37" s="38"/>
      <c r="D37" s="38"/>
      <c r="E37" s="38"/>
      <c r="F37" s="38"/>
    </row>
    <row r="38" spans="1:45">
      <c r="A38" s="38"/>
      <c r="B38" s="38"/>
      <c r="C38" s="38"/>
      <c r="D38" s="38"/>
      <c r="E38" s="38"/>
      <c r="F38" s="38"/>
    </row>
    <row r="39" spans="1:45">
      <c r="A39" s="38"/>
      <c r="B39" s="38"/>
      <c r="C39" s="38"/>
      <c r="D39" s="38"/>
      <c r="E39" s="38"/>
      <c r="F39" s="38"/>
    </row>
    <row r="40" spans="1:45">
      <c r="A40" s="38"/>
      <c r="B40" s="38"/>
      <c r="C40" s="38"/>
      <c r="D40" s="38"/>
      <c r="E40" s="38"/>
      <c r="F40" s="38"/>
    </row>
    <row r="41" spans="1:45">
      <c r="A41" s="38"/>
      <c r="B41" s="38"/>
      <c r="C41" s="38"/>
      <c r="D41" s="38"/>
      <c r="E41" s="38"/>
      <c r="F41" s="38"/>
    </row>
    <row r="48" spans="1:45" ht="24.95" customHeight="1">
      <c r="A48" s="293" t="s">
        <v>96</v>
      </c>
      <c r="B48" s="293"/>
      <c r="C48" s="293"/>
      <c r="D48" s="293"/>
      <c r="E48" s="293"/>
      <c r="F48" s="293"/>
      <c r="G48" s="293"/>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c r="A49" s="28"/>
      <c r="B49" s="295" t="s">
        <v>44</v>
      </c>
      <c r="C49" s="296"/>
      <c r="D49" s="296"/>
      <c r="E49" s="296"/>
      <c r="F49" s="297"/>
      <c r="G49" s="298" t="s">
        <v>67</v>
      </c>
      <c r="H49" s="299"/>
      <c r="I49" s="299"/>
      <c r="J49" s="299"/>
      <c r="K49" s="300"/>
      <c r="L49" s="294" t="s">
        <v>68</v>
      </c>
      <c r="M49" s="294"/>
      <c r="N49" s="294"/>
      <c r="O49" s="294"/>
      <c r="P49" s="294"/>
      <c r="Q49" s="294" t="s">
        <v>69</v>
      </c>
      <c r="R49" s="294"/>
      <c r="S49" s="294"/>
      <c r="T49" s="294"/>
      <c r="U49" s="294"/>
      <c r="V49" s="294" t="s">
        <v>70</v>
      </c>
      <c r="W49" s="294"/>
      <c r="X49" s="294"/>
      <c r="Y49" s="294"/>
      <c r="Z49" s="294"/>
      <c r="AA49" s="294" t="s">
        <v>71</v>
      </c>
      <c r="AB49" s="294"/>
      <c r="AC49" s="294"/>
      <c r="AD49" s="294"/>
      <c r="AE49" s="294"/>
      <c r="AF49" s="294" t="s">
        <v>72</v>
      </c>
      <c r="AG49" s="294"/>
      <c r="AH49" s="294"/>
      <c r="AI49" s="294"/>
      <c r="AJ49" s="294"/>
      <c r="AK49" s="29"/>
      <c r="AL49" s="29"/>
      <c r="AM49" s="29"/>
      <c r="AN49" s="29"/>
      <c r="AO49" s="29"/>
      <c r="AP49" s="29"/>
      <c r="AQ49" s="29"/>
      <c r="AR49" s="29"/>
      <c r="AS49" s="29"/>
    </row>
    <row r="50" spans="1:45">
      <c r="A50" s="176" t="s">
        <v>73</v>
      </c>
      <c r="B50" s="176" t="s">
        <v>284</v>
      </c>
      <c r="C50" s="176" t="s">
        <v>74</v>
      </c>
      <c r="D50" s="176" t="s">
        <v>75</v>
      </c>
      <c r="E50" s="176" t="s">
        <v>77</v>
      </c>
      <c r="F50" s="176" t="s">
        <v>78</v>
      </c>
      <c r="G50" s="176" t="s">
        <v>76</v>
      </c>
      <c r="H50" s="176" t="s">
        <v>74</v>
      </c>
      <c r="I50" s="176" t="s">
        <v>75</v>
      </c>
      <c r="J50" s="176" t="s">
        <v>77</v>
      </c>
      <c r="K50" s="176" t="s">
        <v>78</v>
      </c>
      <c r="L50" s="176" t="s">
        <v>76</v>
      </c>
      <c r="M50" s="176" t="s">
        <v>74</v>
      </c>
      <c r="N50" s="176" t="s">
        <v>75</v>
      </c>
      <c r="O50" s="176" t="s">
        <v>77</v>
      </c>
      <c r="P50" s="176" t="s">
        <v>78</v>
      </c>
      <c r="Q50" s="176" t="s">
        <v>76</v>
      </c>
      <c r="R50" s="176" t="s">
        <v>74</v>
      </c>
      <c r="S50" s="176" t="s">
        <v>75</v>
      </c>
      <c r="T50" s="176" t="s">
        <v>77</v>
      </c>
      <c r="U50" s="176" t="s">
        <v>78</v>
      </c>
      <c r="V50" s="176" t="s">
        <v>76</v>
      </c>
      <c r="W50" s="176" t="s">
        <v>74</v>
      </c>
      <c r="X50" s="176" t="s">
        <v>75</v>
      </c>
      <c r="Y50" s="176" t="s">
        <v>77</v>
      </c>
      <c r="Z50" s="176" t="s">
        <v>78</v>
      </c>
      <c r="AA50" s="176" t="s">
        <v>76</v>
      </c>
      <c r="AB50" s="176" t="s">
        <v>74</v>
      </c>
      <c r="AC50" s="176" t="s">
        <v>75</v>
      </c>
      <c r="AD50" s="176" t="s">
        <v>77</v>
      </c>
      <c r="AE50" s="176" t="s">
        <v>78</v>
      </c>
      <c r="AF50" s="176" t="s">
        <v>76</v>
      </c>
      <c r="AG50" s="176" t="s">
        <v>74</v>
      </c>
      <c r="AH50" s="176" t="s">
        <v>75</v>
      </c>
      <c r="AI50" s="176" t="s">
        <v>77</v>
      </c>
      <c r="AJ50" s="176" t="s">
        <v>78</v>
      </c>
    </row>
    <row r="51" spans="1:45">
      <c r="A51" s="30" t="s">
        <v>79</v>
      </c>
      <c r="B51" s="31">
        <v>34854</v>
      </c>
      <c r="C51" s="32">
        <v>17934</v>
      </c>
      <c r="D51" s="32">
        <v>16923</v>
      </c>
      <c r="E51" s="33">
        <f>-1*C51/B$70</f>
        <v>-2.9905251678355962E-2</v>
      </c>
      <c r="F51" s="33">
        <f>D51/$B$70</f>
        <v>2.8219391889863832E-2</v>
      </c>
      <c r="G51" s="34">
        <v>27699</v>
      </c>
      <c r="H51" s="34">
        <v>14184</v>
      </c>
      <c r="I51" s="34">
        <v>13515</v>
      </c>
      <c r="J51" s="33">
        <f>-1*H51/$G$70</f>
        <v>-2.8692802524578224E-2</v>
      </c>
      <c r="K51" s="35">
        <f>I51/$G$70</f>
        <v>2.7339482946959582E-2</v>
      </c>
      <c r="L51" s="34">
        <v>6168</v>
      </c>
      <c r="M51" s="34">
        <v>3192</v>
      </c>
      <c r="N51" s="34">
        <v>2979</v>
      </c>
      <c r="O51" s="33">
        <f>-1*M51/$L$70</f>
        <v>-5.6698284130874986E-2</v>
      </c>
      <c r="P51" s="33">
        <f>N51/$L$70</f>
        <v>5.291484599808164E-2</v>
      </c>
      <c r="Q51" s="34">
        <v>2352</v>
      </c>
      <c r="R51" s="34">
        <v>1266</v>
      </c>
      <c r="S51" s="34">
        <v>1086</v>
      </c>
      <c r="T51" s="33">
        <f>-1*R51/$Q$70</f>
        <v>-6.6888571881439207E-2</v>
      </c>
      <c r="U51" s="33">
        <f>S51/$Q$70</f>
        <v>5.7378348391187189E-2</v>
      </c>
      <c r="V51" s="34">
        <v>5208</v>
      </c>
      <c r="W51" s="34">
        <v>2670</v>
      </c>
      <c r="X51" s="34">
        <v>2541</v>
      </c>
      <c r="Y51" s="33">
        <f>-1*W51/$V$70</f>
        <v>-4.0046796256299498E-2</v>
      </c>
      <c r="Z51" s="33">
        <f>X51/$V$70</f>
        <v>3.8111951043916487E-2</v>
      </c>
      <c r="AA51" s="34">
        <v>654</v>
      </c>
      <c r="AB51" s="34">
        <v>339</v>
      </c>
      <c r="AC51" s="34">
        <v>315</v>
      </c>
      <c r="AD51" s="33">
        <f>-1*AB51/$AA$70</f>
        <v>-4.6349466776045942E-2</v>
      </c>
      <c r="AE51" s="33">
        <f>AC51/$AA$70</f>
        <v>4.3068088597210827E-2</v>
      </c>
      <c r="AF51" s="34">
        <v>510</v>
      </c>
      <c r="AG51" s="34">
        <v>270</v>
      </c>
      <c r="AH51" s="34">
        <v>240</v>
      </c>
      <c r="AI51" s="33">
        <f>-1*AG51/$AF$70</f>
        <v>-3.2502708559046585E-2</v>
      </c>
      <c r="AJ51" s="33">
        <f>AH51/$AF$70</f>
        <v>2.8891296496930299E-2</v>
      </c>
    </row>
    <row r="52" spans="1:45">
      <c r="A52" s="30" t="s">
        <v>80</v>
      </c>
      <c r="B52" s="31">
        <v>37668</v>
      </c>
      <c r="C52" s="32">
        <v>19218</v>
      </c>
      <c r="D52" s="32">
        <v>18447</v>
      </c>
      <c r="E52" s="33">
        <f t="shared" ref="E52:E70" si="14">-1*C52/B$70</f>
        <v>-3.2046343635253979E-2</v>
      </c>
      <c r="F52" s="33">
        <f t="shared" ref="F52:F70" si="15">D52/$B$70</f>
        <v>3.0760687950854935E-2</v>
      </c>
      <c r="G52" s="34">
        <v>30633</v>
      </c>
      <c r="H52" s="34">
        <v>15612</v>
      </c>
      <c r="I52" s="34">
        <v>15021</v>
      </c>
      <c r="J52" s="33">
        <f t="shared" ref="J52:J70" si="16">-1*H52/$G$70</f>
        <v>-3.1581502609539992E-2</v>
      </c>
      <c r="K52" s="35">
        <f t="shared" ref="K52:K70" si="17">I52/$G$70</f>
        <v>3.0385969171015902E-2</v>
      </c>
      <c r="L52" s="34">
        <v>6330</v>
      </c>
      <c r="M52" s="34">
        <v>3180</v>
      </c>
      <c r="N52" s="34">
        <v>3150</v>
      </c>
      <c r="O52" s="33">
        <f t="shared" ref="O52:O70" si="18">-1*M52/$L$70</f>
        <v>-5.6485132686773951E-2</v>
      </c>
      <c r="P52" s="33">
        <f t="shared" ref="P52:P70" si="19">N52/$L$70</f>
        <v>5.5952254076521366E-2</v>
      </c>
      <c r="Q52" s="34">
        <v>2289</v>
      </c>
      <c r="R52" s="34">
        <v>1197</v>
      </c>
      <c r="S52" s="34">
        <v>1095</v>
      </c>
      <c r="T52" s="33">
        <f t="shared" ref="T52:T70" si="20">-1*R52/$Q$70</f>
        <v>-6.3242986210175933E-2</v>
      </c>
      <c r="U52" s="33">
        <f t="shared" ref="U52:U70" si="21">S52/$Q$70</f>
        <v>5.7853859565699793E-2</v>
      </c>
      <c r="V52" s="34">
        <v>4569</v>
      </c>
      <c r="W52" s="34">
        <v>2271</v>
      </c>
      <c r="X52" s="34">
        <v>2298</v>
      </c>
      <c r="Y52" s="33">
        <f t="shared" ref="Y52:Y70" si="22">-1*W52/$V$70</f>
        <v>-3.4062275017998557E-2</v>
      </c>
      <c r="Z52" s="33">
        <f t="shared" ref="Z52:Z70" si="23">X52/$V$70</f>
        <v>3.4467242620590352E-2</v>
      </c>
      <c r="AA52" s="34">
        <v>570</v>
      </c>
      <c r="AB52" s="34">
        <v>297</v>
      </c>
      <c r="AC52" s="34">
        <v>273</v>
      </c>
      <c r="AD52" s="33">
        <f t="shared" ref="AD52:AD70" si="24">-1*AB52/$AA$70</f>
        <v>-4.0607054963084498E-2</v>
      </c>
      <c r="AE52" s="33">
        <f t="shared" ref="AE52:AE70" si="25">AC52/$AA$70</f>
        <v>3.7325676784249383E-2</v>
      </c>
      <c r="AF52" s="34">
        <v>615</v>
      </c>
      <c r="AG52" s="34">
        <v>333</v>
      </c>
      <c r="AH52" s="34">
        <v>285</v>
      </c>
      <c r="AI52" s="33">
        <f t="shared" ref="AI52:AI70" si="26">-1*AG52/$AF$70</f>
        <v>-4.008667388949079E-2</v>
      </c>
      <c r="AJ52" s="33">
        <f t="shared" ref="AJ52:AJ70" si="27">AH52/$AF$70</f>
        <v>3.4308414590104731E-2</v>
      </c>
    </row>
    <row r="53" spans="1:45">
      <c r="A53" s="30" t="s">
        <v>81</v>
      </c>
      <c r="B53" s="31">
        <v>36645</v>
      </c>
      <c r="C53" s="32">
        <v>18729</v>
      </c>
      <c r="D53" s="32">
        <v>17913</v>
      </c>
      <c r="E53" s="33">
        <f t="shared" si="14"/>
        <v>-3.1230927773164312E-2</v>
      </c>
      <c r="F53" s="33">
        <f t="shared" si="15"/>
        <v>2.9870233819247815E-2</v>
      </c>
      <c r="G53" s="34">
        <v>30528</v>
      </c>
      <c r="H53" s="34">
        <v>15522</v>
      </c>
      <c r="I53" s="34">
        <v>15003</v>
      </c>
      <c r="J53" s="33">
        <f t="shared" si="16"/>
        <v>-3.139944167981551E-2</v>
      </c>
      <c r="K53" s="35">
        <f t="shared" si="17"/>
        <v>3.0349556985071004E-2</v>
      </c>
      <c r="L53" s="34">
        <v>5862</v>
      </c>
      <c r="M53" s="34">
        <v>3039</v>
      </c>
      <c r="N53" s="34">
        <v>2826</v>
      </c>
      <c r="O53" s="33">
        <f t="shared" si="18"/>
        <v>-5.3980603218586803E-2</v>
      </c>
      <c r="P53" s="33">
        <f t="shared" si="19"/>
        <v>5.0197165085793458E-2</v>
      </c>
      <c r="Q53" s="34">
        <v>2004</v>
      </c>
      <c r="R53" s="34">
        <v>1038</v>
      </c>
      <c r="S53" s="34">
        <v>966</v>
      </c>
      <c r="T53" s="33">
        <f t="shared" si="20"/>
        <v>-5.4842288793786657E-2</v>
      </c>
      <c r="U53" s="33">
        <f t="shared" si="21"/>
        <v>5.1038199397685849E-2</v>
      </c>
      <c r="V53" s="34">
        <v>3861</v>
      </c>
      <c r="W53" s="34">
        <v>2019</v>
      </c>
      <c r="X53" s="34">
        <v>1842</v>
      </c>
      <c r="Y53" s="33">
        <f t="shared" si="22"/>
        <v>-3.0282577393808494E-2</v>
      </c>
      <c r="Z53" s="33">
        <f t="shared" si="23"/>
        <v>2.7627789776817853E-2</v>
      </c>
      <c r="AA53" s="34">
        <v>432</v>
      </c>
      <c r="AB53" s="34">
        <v>228</v>
      </c>
      <c r="AC53" s="34">
        <v>207</v>
      </c>
      <c r="AD53" s="33">
        <f t="shared" si="24"/>
        <v>-3.1173092698933553E-2</v>
      </c>
      <c r="AE53" s="33">
        <f t="shared" si="25"/>
        <v>2.8301886792452831E-2</v>
      </c>
      <c r="AF53" s="34">
        <v>534</v>
      </c>
      <c r="AG53" s="34">
        <v>288</v>
      </c>
      <c r="AH53" s="34">
        <v>243</v>
      </c>
      <c r="AI53" s="33">
        <f t="shared" si="26"/>
        <v>-3.4669555796316358E-2</v>
      </c>
      <c r="AJ53" s="33">
        <f t="shared" si="27"/>
        <v>2.9252437703141929E-2</v>
      </c>
    </row>
    <row r="54" spans="1:45">
      <c r="A54" s="30" t="s">
        <v>82</v>
      </c>
      <c r="B54" s="31">
        <v>36993</v>
      </c>
      <c r="C54" s="32">
        <v>19317</v>
      </c>
      <c r="D54" s="32">
        <v>17679</v>
      </c>
      <c r="E54" s="33">
        <f t="shared" si="14"/>
        <v>-3.2211427828192377E-2</v>
      </c>
      <c r="F54" s="33">
        <f t="shared" si="15"/>
        <v>2.9480034817757055E-2</v>
      </c>
      <c r="G54" s="34">
        <v>30336</v>
      </c>
      <c r="H54" s="34">
        <v>15744</v>
      </c>
      <c r="I54" s="34">
        <v>14592</v>
      </c>
      <c r="J54" s="33">
        <f t="shared" si="16"/>
        <v>-3.1848525306469234E-2</v>
      </c>
      <c r="K54" s="35">
        <f t="shared" si="17"/>
        <v>2.9518145405995875E-2</v>
      </c>
      <c r="L54" s="34">
        <v>5262</v>
      </c>
      <c r="M54" s="34">
        <v>2688</v>
      </c>
      <c r="N54" s="34">
        <v>2574</v>
      </c>
      <c r="O54" s="33">
        <f t="shared" si="18"/>
        <v>-4.7745923478631568E-2</v>
      </c>
      <c r="P54" s="33">
        <f t="shared" si="19"/>
        <v>4.5720984759671748E-2</v>
      </c>
      <c r="Q54" s="34">
        <v>1749</v>
      </c>
      <c r="R54" s="34">
        <v>915</v>
      </c>
      <c r="S54" s="34">
        <v>837</v>
      </c>
      <c r="T54" s="33">
        <f t="shared" si="20"/>
        <v>-4.8343636075447775E-2</v>
      </c>
      <c r="U54" s="33">
        <f t="shared" si="21"/>
        <v>4.4222539229671898E-2</v>
      </c>
      <c r="V54" s="34">
        <v>4050</v>
      </c>
      <c r="W54" s="34">
        <v>2148</v>
      </c>
      <c r="X54" s="34">
        <v>1899</v>
      </c>
      <c r="Y54" s="33">
        <f t="shared" si="22"/>
        <v>-3.2217422606191502E-2</v>
      </c>
      <c r="Z54" s="33">
        <f t="shared" si="23"/>
        <v>2.8482721382289418E-2</v>
      </c>
      <c r="AA54" s="34">
        <v>435</v>
      </c>
      <c r="AB54" s="34">
        <v>240</v>
      </c>
      <c r="AC54" s="34">
        <v>192</v>
      </c>
      <c r="AD54" s="33">
        <f t="shared" si="24"/>
        <v>-3.2813781788351107E-2</v>
      </c>
      <c r="AE54" s="33">
        <f t="shared" si="25"/>
        <v>2.6251025430680888E-2</v>
      </c>
      <c r="AF54" s="34">
        <v>339</v>
      </c>
      <c r="AG54" s="34">
        <v>195</v>
      </c>
      <c r="AH54" s="34">
        <v>144</v>
      </c>
      <c r="AI54" s="33">
        <f t="shared" si="26"/>
        <v>-2.3474178403755867E-2</v>
      </c>
      <c r="AJ54" s="33">
        <f t="shared" si="27"/>
        <v>1.7334777898158179E-2</v>
      </c>
    </row>
    <row r="55" spans="1:45">
      <c r="A55" s="30" t="s">
        <v>83</v>
      </c>
      <c r="B55" s="31">
        <v>40632</v>
      </c>
      <c r="C55" s="32">
        <v>21708</v>
      </c>
      <c r="D55" s="32">
        <v>18924</v>
      </c>
      <c r="E55" s="33">
        <f t="shared" si="14"/>
        <v>-3.619846121521976E-2</v>
      </c>
      <c r="F55" s="33">
        <f t="shared" si="15"/>
        <v>3.1556093607739949E-2</v>
      </c>
      <c r="G55" s="34">
        <v>31491</v>
      </c>
      <c r="H55" s="34">
        <v>16428</v>
      </c>
      <c r="I55" s="34">
        <v>15066</v>
      </c>
      <c r="J55" s="33">
        <f t="shared" si="16"/>
        <v>-3.3232188372375286E-2</v>
      </c>
      <c r="K55" s="35">
        <f t="shared" si="17"/>
        <v>3.0476999635878139E-2</v>
      </c>
      <c r="L55" s="34">
        <v>5088</v>
      </c>
      <c r="M55" s="34">
        <v>2646</v>
      </c>
      <c r="N55" s="34">
        <v>2442</v>
      </c>
      <c r="O55" s="33">
        <f t="shared" si="18"/>
        <v>-4.6999893424277947E-2</v>
      </c>
      <c r="P55" s="33">
        <f t="shared" si="19"/>
        <v>4.3376318874560373E-2</v>
      </c>
      <c r="Q55" s="34">
        <v>1770</v>
      </c>
      <c r="R55" s="34">
        <v>951</v>
      </c>
      <c r="S55" s="34">
        <v>819</v>
      </c>
      <c r="T55" s="33">
        <f t="shared" si="20"/>
        <v>-5.0245680773498176E-2</v>
      </c>
      <c r="U55" s="33">
        <f t="shared" si="21"/>
        <v>4.3271516880646697E-2</v>
      </c>
      <c r="V55" s="34">
        <v>5973</v>
      </c>
      <c r="W55" s="34">
        <v>3456</v>
      </c>
      <c r="X55" s="34">
        <v>2514</v>
      </c>
      <c r="Y55" s="33">
        <f t="shared" si="22"/>
        <v>-5.183585313174946E-2</v>
      </c>
      <c r="Z55" s="33">
        <f t="shared" si="23"/>
        <v>3.7706983441324692E-2</v>
      </c>
      <c r="AA55" s="34">
        <v>555</v>
      </c>
      <c r="AB55" s="34">
        <v>291</v>
      </c>
      <c r="AC55" s="34">
        <v>264</v>
      </c>
      <c r="AD55" s="33">
        <f t="shared" si="24"/>
        <v>-3.9786710418375719E-2</v>
      </c>
      <c r="AE55" s="33">
        <f t="shared" si="25"/>
        <v>3.6095159967186222E-2</v>
      </c>
      <c r="AF55" s="34">
        <v>432</v>
      </c>
      <c r="AG55" s="34">
        <v>276</v>
      </c>
      <c r="AH55" s="34">
        <v>156</v>
      </c>
      <c r="AI55" s="33">
        <f t="shared" si="26"/>
        <v>-3.3224990971469845E-2</v>
      </c>
      <c r="AJ55" s="33">
        <f t="shared" si="27"/>
        <v>1.8779342723004695E-2</v>
      </c>
    </row>
    <row r="56" spans="1:45">
      <c r="A56" s="30" t="s">
        <v>84</v>
      </c>
      <c r="B56" s="31">
        <v>44205</v>
      </c>
      <c r="C56" s="32">
        <v>22962</v>
      </c>
      <c r="D56" s="32">
        <v>21243</v>
      </c>
      <c r="E56" s="33">
        <f t="shared" si="14"/>
        <v>-3.8289527659106141E-2</v>
      </c>
      <c r="F56" s="33">
        <f t="shared" si="15"/>
        <v>3.5423065763539402E-2</v>
      </c>
      <c r="G56" s="34">
        <v>32172</v>
      </c>
      <c r="H56" s="34">
        <v>16362</v>
      </c>
      <c r="I56" s="34">
        <v>15810</v>
      </c>
      <c r="J56" s="33">
        <f t="shared" si="16"/>
        <v>-3.3098677023910672E-2</v>
      </c>
      <c r="K56" s="35">
        <f t="shared" si="17"/>
        <v>3.1982036654933849E-2</v>
      </c>
      <c r="L56" s="34">
        <v>4614</v>
      </c>
      <c r="M56" s="34">
        <v>2379</v>
      </c>
      <c r="N56" s="34">
        <v>2235</v>
      </c>
      <c r="O56" s="33">
        <f t="shared" si="18"/>
        <v>-4.2257273793029945E-2</v>
      </c>
      <c r="P56" s="33">
        <f t="shared" si="19"/>
        <v>3.9699456463817541E-2</v>
      </c>
      <c r="Q56" s="34">
        <v>1632</v>
      </c>
      <c r="R56" s="34">
        <v>888</v>
      </c>
      <c r="S56" s="34">
        <v>744</v>
      </c>
      <c r="T56" s="33">
        <f t="shared" si="20"/>
        <v>-4.6917102551909971E-2</v>
      </c>
      <c r="U56" s="33">
        <f t="shared" si="21"/>
        <v>3.9308923759708354E-2</v>
      </c>
      <c r="V56" s="34">
        <v>8337</v>
      </c>
      <c r="W56" s="34">
        <v>4476</v>
      </c>
      <c r="X56" s="34">
        <v>3861</v>
      </c>
      <c r="Y56" s="33">
        <f t="shared" si="22"/>
        <v>-6.7134629229661624E-2</v>
      </c>
      <c r="Z56" s="33">
        <f t="shared" si="23"/>
        <v>5.7910367170626351E-2</v>
      </c>
      <c r="AA56" s="34">
        <v>957</v>
      </c>
      <c r="AB56" s="34">
        <v>483</v>
      </c>
      <c r="AC56" s="34">
        <v>474</v>
      </c>
      <c r="AD56" s="33">
        <f t="shared" si="24"/>
        <v>-6.6037735849056603E-2</v>
      </c>
      <c r="AE56" s="33">
        <f t="shared" si="25"/>
        <v>6.4807219031993435E-2</v>
      </c>
      <c r="AF56" s="34">
        <v>585</v>
      </c>
      <c r="AG56" s="34">
        <v>342</v>
      </c>
      <c r="AH56" s="34">
        <v>240</v>
      </c>
      <c r="AI56" s="33">
        <f t="shared" si="26"/>
        <v>-4.1170097508125676E-2</v>
      </c>
      <c r="AJ56" s="33">
        <f t="shared" si="27"/>
        <v>2.8891296496930299E-2</v>
      </c>
    </row>
    <row r="57" spans="1:45">
      <c r="A57" s="30" t="s">
        <v>85</v>
      </c>
      <c r="B57" s="31">
        <v>40656</v>
      </c>
      <c r="C57" s="32">
        <v>20703</v>
      </c>
      <c r="D57" s="32">
        <v>19956</v>
      </c>
      <c r="E57" s="33">
        <f t="shared" si="14"/>
        <v>-3.4522606529329959E-2</v>
      </c>
      <c r="F57" s="33">
        <f t="shared" si="15"/>
        <v>3.3276971255340224E-2</v>
      </c>
      <c r="G57" s="34">
        <v>28773</v>
      </c>
      <c r="H57" s="34">
        <v>14502</v>
      </c>
      <c r="I57" s="34">
        <v>14271</v>
      </c>
      <c r="J57" s="33">
        <f t="shared" si="16"/>
        <v>-2.9336084476271392E-2</v>
      </c>
      <c r="K57" s="35">
        <f t="shared" si="17"/>
        <v>2.8868794756645225E-2</v>
      </c>
      <c r="L57" s="34">
        <v>3585</v>
      </c>
      <c r="M57" s="34">
        <v>1818</v>
      </c>
      <c r="N57" s="34">
        <v>1767</v>
      </c>
      <c r="O57" s="33">
        <f t="shared" si="18"/>
        <v>-3.2292443781306621E-2</v>
      </c>
      <c r="P57" s="33">
        <f t="shared" si="19"/>
        <v>3.1386550143877222E-2</v>
      </c>
      <c r="Q57" s="34">
        <v>1404</v>
      </c>
      <c r="R57" s="34">
        <v>729</v>
      </c>
      <c r="S57" s="34">
        <v>675</v>
      </c>
      <c r="T57" s="33">
        <f t="shared" si="20"/>
        <v>-3.8516405135520682E-2</v>
      </c>
      <c r="U57" s="33">
        <f t="shared" si="21"/>
        <v>3.566333808844508E-2</v>
      </c>
      <c r="V57" s="34">
        <v>8247</v>
      </c>
      <c r="W57" s="34">
        <v>4113</v>
      </c>
      <c r="X57" s="34">
        <v>4134</v>
      </c>
      <c r="Y57" s="33">
        <f t="shared" si="22"/>
        <v>-6.1690064794816417E-2</v>
      </c>
      <c r="Z57" s="33">
        <f t="shared" si="23"/>
        <v>6.2005039596832255E-2</v>
      </c>
      <c r="AA57" s="34">
        <v>1152</v>
      </c>
      <c r="AB57" s="34">
        <v>597</v>
      </c>
      <c r="AC57" s="34">
        <v>555</v>
      </c>
      <c r="AD57" s="33">
        <f t="shared" si="24"/>
        <v>-8.1624282198523385E-2</v>
      </c>
      <c r="AE57" s="33">
        <f t="shared" si="25"/>
        <v>7.5881870385561934E-2</v>
      </c>
      <c r="AF57" s="34">
        <v>546</v>
      </c>
      <c r="AG57" s="34">
        <v>336</v>
      </c>
      <c r="AH57" s="34">
        <v>210</v>
      </c>
      <c r="AI57" s="33">
        <f t="shared" si="26"/>
        <v>-4.0447815095702416E-2</v>
      </c>
      <c r="AJ57" s="33">
        <f t="shared" si="27"/>
        <v>2.5279884434814014E-2</v>
      </c>
    </row>
    <row r="58" spans="1:45">
      <c r="A58" s="30" t="s">
        <v>86</v>
      </c>
      <c r="B58" s="31">
        <v>37335</v>
      </c>
      <c r="C58" s="32">
        <v>18678</v>
      </c>
      <c r="D58" s="32">
        <v>18660</v>
      </c>
      <c r="E58" s="33">
        <f t="shared" si="14"/>
        <v>-3.1145884401044533E-2</v>
      </c>
      <c r="F58" s="33">
        <f t="shared" si="15"/>
        <v>3.111586909323755E-2</v>
      </c>
      <c r="G58" s="34">
        <v>26952</v>
      </c>
      <c r="H58" s="34">
        <v>13194</v>
      </c>
      <c r="I58" s="34">
        <v>13761</v>
      </c>
      <c r="J58" s="33">
        <f t="shared" si="16"/>
        <v>-2.6690132297608932E-2</v>
      </c>
      <c r="K58" s="35">
        <f t="shared" si="17"/>
        <v>2.7837116154873165E-2</v>
      </c>
      <c r="L58" s="34">
        <v>3174</v>
      </c>
      <c r="M58" s="34">
        <v>1578</v>
      </c>
      <c r="N58" s="34">
        <v>1596</v>
      </c>
      <c r="O58" s="33">
        <f t="shared" si="18"/>
        <v>-2.8029414899285943E-2</v>
      </c>
      <c r="P58" s="33">
        <f t="shared" si="19"/>
        <v>2.8349142065437493E-2</v>
      </c>
      <c r="Q58" s="34">
        <v>1209</v>
      </c>
      <c r="R58" s="34">
        <v>654</v>
      </c>
      <c r="S58" s="34">
        <v>555</v>
      </c>
      <c r="T58" s="33">
        <f t="shared" si="20"/>
        <v>-3.4553812014582345E-2</v>
      </c>
      <c r="U58" s="33">
        <f t="shared" si="21"/>
        <v>2.9323189094943729E-2</v>
      </c>
      <c r="V58" s="34">
        <v>7281</v>
      </c>
      <c r="W58" s="34">
        <v>3726</v>
      </c>
      <c r="X58" s="34">
        <v>3552</v>
      </c>
      <c r="Y58" s="33">
        <f t="shared" si="22"/>
        <v>-5.5885529157667389E-2</v>
      </c>
      <c r="Z58" s="33">
        <f t="shared" si="23"/>
        <v>5.3275737940964719E-2</v>
      </c>
      <c r="AA58" s="34">
        <v>834</v>
      </c>
      <c r="AB58" s="34">
        <v>429</v>
      </c>
      <c r="AC58" s="34">
        <v>408</v>
      </c>
      <c r="AD58" s="33">
        <f t="shared" si="24"/>
        <v>-5.8654634946677602E-2</v>
      </c>
      <c r="AE58" s="33">
        <f t="shared" si="25"/>
        <v>5.5783429040196883E-2</v>
      </c>
      <c r="AF58" s="34">
        <v>543</v>
      </c>
      <c r="AG58" s="34">
        <v>333</v>
      </c>
      <c r="AH58" s="34">
        <v>210</v>
      </c>
      <c r="AI58" s="33">
        <f t="shared" si="26"/>
        <v>-4.008667388949079E-2</v>
      </c>
      <c r="AJ58" s="33">
        <f t="shared" si="27"/>
        <v>2.5279884434814014E-2</v>
      </c>
    </row>
    <row r="59" spans="1:45">
      <c r="A59" s="30" t="s">
        <v>87</v>
      </c>
      <c r="B59" s="31">
        <v>37749</v>
      </c>
      <c r="C59" s="32">
        <v>18549</v>
      </c>
      <c r="D59" s="32">
        <v>19197</v>
      </c>
      <c r="E59" s="33">
        <f t="shared" si="14"/>
        <v>-3.0930774695094497E-2</v>
      </c>
      <c r="F59" s="33">
        <f t="shared" si="15"/>
        <v>3.2011325776145835E-2</v>
      </c>
      <c r="G59" s="34">
        <v>29790</v>
      </c>
      <c r="H59" s="34">
        <v>14415</v>
      </c>
      <c r="I59" s="34">
        <v>15375</v>
      </c>
      <c r="J59" s="33">
        <f t="shared" si="16"/>
        <v>-2.9160092244204395E-2</v>
      </c>
      <c r="K59" s="35">
        <f t="shared" si="17"/>
        <v>3.1102075494598858E-2</v>
      </c>
      <c r="L59" s="34">
        <v>3138</v>
      </c>
      <c r="M59" s="34">
        <v>1542</v>
      </c>
      <c r="N59" s="34">
        <v>1599</v>
      </c>
      <c r="O59" s="33">
        <f t="shared" si="18"/>
        <v>-2.7389960566982841E-2</v>
      </c>
      <c r="P59" s="33">
        <f t="shared" si="19"/>
        <v>2.840242992646275E-2</v>
      </c>
      <c r="Q59" s="34">
        <v>1023</v>
      </c>
      <c r="R59" s="34">
        <v>543</v>
      </c>
      <c r="S59" s="34">
        <v>483</v>
      </c>
      <c r="T59" s="33">
        <f t="shared" si="20"/>
        <v>-2.8689174195593595E-2</v>
      </c>
      <c r="U59" s="33">
        <f t="shared" si="21"/>
        <v>2.5519099698842924E-2</v>
      </c>
      <c r="V59" s="34">
        <v>5076</v>
      </c>
      <c r="W59" s="34">
        <v>2526</v>
      </c>
      <c r="X59" s="34">
        <v>2547</v>
      </c>
      <c r="Y59" s="33">
        <f t="shared" si="22"/>
        <v>-3.7886969042476605E-2</v>
      </c>
      <c r="Z59" s="33">
        <f t="shared" si="23"/>
        <v>3.8201943844492443E-2</v>
      </c>
      <c r="AA59" s="34">
        <v>543</v>
      </c>
      <c r="AB59" s="34">
        <v>279</v>
      </c>
      <c r="AC59" s="34">
        <v>261</v>
      </c>
      <c r="AD59" s="33">
        <f t="shared" si="24"/>
        <v>-3.8146021328958162E-2</v>
      </c>
      <c r="AE59" s="33">
        <f t="shared" si="25"/>
        <v>3.5684987694831832E-2</v>
      </c>
      <c r="AF59" s="34">
        <v>618</v>
      </c>
      <c r="AG59" s="34">
        <v>369</v>
      </c>
      <c r="AH59" s="34">
        <v>252</v>
      </c>
      <c r="AI59" s="33">
        <f t="shared" si="26"/>
        <v>-4.4420368364030335E-2</v>
      </c>
      <c r="AJ59" s="33">
        <f t="shared" si="27"/>
        <v>3.0335861321776816E-2</v>
      </c>
    </row>
    <row r="60" spans="1:45">
      <c r="A60" s="30" t="s">
        <v>88</v>
      </c>
      <c r="B60" s="31">
        <v>42387</v>
      </c>
      <c r="C60" s="32">
        <v>20811</v>
      </c>
      <c r="D60" s="32">
        <v>21579</v>
      </c>
      <c r="E60" s="33">
        <f t="shared" si="14"/>
        <v>-3.4702698376171848E-2</v>
      </c>
      <c r="F60" s="33">
        <f t="shared" si="15"/>
        <v>3.5983351509269727E-2</v>
      </c>
      <c r="G60" s="34">
        <v>35262</v>
      </c>
      <c r="H60" s="34">
        <v>17142</v>
      </c>
      <c r="I60" s="34">
        <v>18120</v>
      </c>
      <c r="J60" s="33">
        <f t="shared" si="16"/>
        <v>-3.467653841485617E-2</v>
      </c>
      <c r="K60" s="35">
        <f t="shared" si="17"/>
        <v>3.6654933851195531E-2</v>
      </c>
      <c r="L60" s="34">
        <v>3330</v>
      </c>
      <c r="M60" s="34">
        <v>1662</v>
      </c>
      <c r="N60" s="34">
        <v>1668</v>
      </c>
      <c r="O60" s="33">
        <f t="shared" si="18"/>
        <v>-2.9521475007993177E-2</v>
      </c>
      <c r="P60" s="33">
        <f t="shared" si="19"/>
        <v>2.9628050730043695E-2</v>
      </c>
      <c r="Q60" s="34">
        <v>879</v>
      </c>
      <c r="R60" s="34">
        <v>477</v>
      </c>
      <c r="S60" s="34">
        <v>402</v>
      </c>
      <c r="T60" s="33">
        <f t="shared" si="20"/>
        <v>-2.5202092249167855E-2</v>
      </c>
      <c r="U60" s="33">
        <f t="shared" si="21"/>
        <v>2.1239499128229512E-2</v>
      </c>
      <c r="V60" s="34">
        <v>4071</v>
      </c>
      <c r="W60" s="34">
        <v>1929</v>
      </c>
      <c r="X60" s="34">
        <v>2142</v>
      </c>
      <c r="Y60" s="33">
        <f t="shared" si="22"/>
        <v>-2.8932685385169188E-2</v>
      </c>
      <c r="Z60" s="33">
        <f t="shared" si="23"/>
        <v>3.2127429805615552E-2</v>
      </c>
      <c r="AA60" s="34">
        <v>378</v>
      </c>
      <c r="AB60" s="34">
        <v>201</v>
      </c>
      <c r="AC60" s="34">
        <v>177</v>
      </c>
      <c r="AD60" s="33">
        <f t="shared" si="24"/>
        <v>-2.7481542247744052E-2</v>
      </c>
      <c r="AE60" s="33">
        <f t="shared" si="25"/>
        <v>2.4200164068908941E-2</v>
      </c>
      <c r="AF60" s="34">
        <v>798</v>
      </c>
      <c r="AG60" s="34">
        <v>477</v>
      </c>
      <c r="AH60" s="34">
        <v>321</v>
      </c>
      <c r="AI60" s="33">
        <f t="shared" si="26"/>
        <v>-5.7421451787648972E-2</v>
      </c>
      <c r="AJ60" s="33">
        <f t="shared" si="27"/>
        <v>3.8642109064644277E-2</v>
      </c>
    </row>
    <row r="61" spans="1:45">
      <c r="A61" s="30" t="s">
        <v>89</v>
      </c>
      <c r="B61" s="31">
        <v>40446</v>
      </c>
      <c r="C61" s="32">
        <v>19941</v>
      </c>
      <c r="D61" s="32">
        <v>20508</v>
      </c>
      <c r="E61" s="33">
        <f t="shared" si="14"/>
        <v>-3.3251958498834402E-2</v>
      </c>
      <c r="F61" s="33">
        <f t="shared" si="15"/>
        <v>3.4197440694754326E-2</v>
      </c>
      <c r="G61" s="34">
        <v>34920</v>
      </c>
      <c r="H61" s="34">
        <v>17124</v>
      </c>
      <c r="I61" s="34">
        <v>17793</v>
      </c>
      <c r="J61" s="33">
        <f t="shared" si="16"/>
        <v>-3.4640126228911279E-2</v>
      </c>
      <c r="K61" s="35">
        <f t="shared" si="17"/>
        <v>3.5993445806529918E-2</v>
      </c>
      <c r="L61" s="34">
        <v>2811</v>
      </c>
      <c r="M61" s="34">
        <v>1431</v>
      </c>
      <c r="N61" s="34">
        <v>1380</v>
      </c>
      <c r="O61" s="33">
        <f t="shared" si="18"/>
        <v>-2.5418309709048278E-2</v>
      </c>
      <c r="P61" s="33">
        <f t="shared" si="19"/>
        <v>2.4512416071618887E-2</v>
      </c>
      <c r="Q61" s="34">
        <v>774</v>
      </c>
      <c r="R61" s="34">
        <v>393</v>
      </c>
      <c r="S61" s="34">
        <v>378</v>
      </c>
      <c r="T61" s="33">
        <f t="shared" si="20"/>
        <v>-2.0763987953716912E-2</v>
      </c>
      <c r="U61" s="33">
        <f t="shared" si="21"/>
        <v>1.9971469329529243E-2</v>
      </c>
      <c r="V61" s="34">
        <v>2778</v>
      </c>
      <c r="W61" s="34">
        <v>1254</v>
      </c>
      <c r="X61" s="34">
        <v>1524</v>
      </c>
      <c r="Y61" s="33">
        <f t="shared" si="22"/>
        <v>-1.8808495320374371E-2</v>
      </c>
      <c r="Z61" s="33">
        <f t="shared" si="23"/>
        <v>2.2858171346292297E-2</v>
      </c>
      <c r="AA61" s="34">
        <v>288</v>
      </c>
      <c r="AB61" s="34">
        <v>147</v>
      </c>
      <c r="AC61" s="34">
        <v>141</v>
      </c>
      <c r="AD61" s="33">
        <f t="shared" si="24"/>
        <v>-2.0098441345365054E-2</v>
      </c>
      <c r="AE61" s="33">
        <f t="shared" si="25"/>
        <v>1.9278096800656275E-2</v>
      </c>
      <c r="AF61" s="34">
        <v>738</v>
      </c>
      <c r="AG61" s="34">
        <v>435</v>
      </c>
      <c r="AH61" s="34">
        <v>303</v>
      </c>
      <c r="AI61" s="33">
        <f t="shared" si="26"/>
        <v>-5.2365474900686167E-2</v>
      </c>
      <c r="AJ61" s="33">
        <f t="shared" si="27"/>
        <v>3.6475261827374504E-2</v>
      </c>
    </row>
    <row r="62" spans="1:45">
      <c r="A62" s="30" t="s">
        <v>90</v>
      </c>
      <c r="B62" s="31">
        <v>39891</v>
      </c>
      <c r="C62" s="32">
        <v>19767</v>
      </c>
      <c r="D62" s="32">
        <v>20124</v>
      </c>
      <c r="E62" s="33">
        <f t="shared" si="14"/>
        <v>-3.296181052336692E-2</v>
      </c>
      <c r="F62" s="33">
        <f t="shared" si="15"/>
        <v>3.3557114128205383E-2</v>
      </c>
      <c r="G62" s="34">
        <v>35109</v>
      </c>
      <c r="H62" s="34">
        <v>17358</v>
      </c>
      <c r="I62" s="34">
        <v>17748</v>
      </c>
      <c r="J62" s="33">
        <f t="shared" si="16"/>
        <v>-3.5113484646194924E-2</v>
      </c>
      <c r="K62" s="35">
        <f t="shared" si="17"/>
        <v>3.590241534166768E-2</v>
      </c>
      <c r="L62" s="34">
        <v>2385</v>
      </c>
      <c r="M62" s="34">
        <v>1239</v>
      </c>
      <c r="N62" s="34">
        <v>1152</v>
      </c>
      <c r="O62" s="33">
        <f t="shared" si="18"/>
        <v>-2.2007886603431739E-2</v>
      </c>
      <c r="P62" s="33">
        <f t="shared" si="19"/>
        <v>2.0462538633699245E-2</v>
      </c>
      <c r="Q62" s="34">
        <v>636</v>
      </c>
      <c r="R62" s="34">
        <v>321</v>
      </c>
      <c r="S62" s="34">
        <v>315</v>
      </c>
      <c r="T62" s="33">
        <f t="shared" si="20"/>
        <v>-1.6959898557616104E-2</v>
      </c>
      <c r="U62" s="33">
        <f t="shared" si="21"/>
        <v>1.6642891107941038E-2</v>
      </c>
      <c r="V62" s="34">
        <v>2310</v>
      </c>
      <c r="W62" s="34">
        <v>1005</v>
      </c>
      <c r="X62" s="34">
        <v>1305</v>
      </c>
      <c r="Y62" s="33">
        <f t="shared" si="22"/>
        <v>-1.5073794096472283E-2</v>
      </c>
      <c r="Z62" s="33">
        <f t="shared" si="23"/>
        <v>1.9573434125269979E-2</v>
      </c>
      <c r="AA62" s="34">
        <v>177</v>
      </c>
      <c r="AB62" s="34">
        <v>105</v>
      </c>
      <c r="AC62" s="34">
        <v>69</v>
      </c>
      <c r="AD62" s="33">
        <f t="shared" si="24"/>
        <v>-1.435602953240361E-2</v>
      </c>
      <c r="AE62" s="33">
        <f t="shared" si="25"/>
        <v>9.433962264150943E-3</v>
      </c>
      <c r="AF62" s="34">
        <v>738</v>
      </c>
      <c r="AG62" s="34">
        <v>426</v>
      </c>
      <c r="AH62" s="34">
        <v>312</v>
      </c>
      <c r="AI62" s="33">
        <f t="shared" si="26"/>
        <v>-5.128205128205128E-2</v>
      </c>
      <c r="AJ62" s="33">
        <f t="shared" si="27"/>
        <v>3.7558685446009391E-2</v>
      </c>
    </row>
    <row r="63" spans="1:45">
      <c r="A63" s="30" t="s">
        <v>91</v>
      </c>
      <c r="B63" s="31">
        <v>34251</v>
      </c>
      <c r="C63" s="32">
        <v>16890</v>
      </c>
      <c r="D63" s="32">
        <v>17358</v>
      </c>
      <c r="E63" s="33">
        <f t="shared" si="14"/>
        <v>-2.8164363825551032E-2</v>
      </c>
      <c r="F63" s="33">
        <f t="shared" si="15"/>
        <v>2.8944761828532551E-2</v>
      </c>
      <c r="G63" s="34">
        <v>30579</v>
      </c>
      <c r="H63" s="34">
        <v>15129</v>
      </c>
      <c r="I63" s="34">
        <v>15450</v>
      </c>
      <c r="J63" s="33">
        <f t="shared" si="16"/>
        <v>-3.0604442286685279E-2</v>
      </c>
      <c r="K63" s="35">
        <f t="shared" si="17"/>
        <v>3.1253792936035925E-2</v>
      </c>
      <c r="L63" s="34">
        <v>1713</v>
      </c>
      <c r="M63" s="34">
        <v>894</v>
      </c>
      <c r="N63" s="34">
        <v>819</v>
      </c>
      <c r="O63" s="33">
        <f t="shared" si="18"/>
        <v>-1.5879782585527018E-2</v>
      </c>
      <c r="P63" s="33">
        <f t="shared" si="19"/>
        <v>1.4547586059895555E-2</v>
      </c>
      <c r="Q63" s="34">
        <v>447</v>
      </c>
      <c r="R63" s="34">
        <v>243</v>
      </c>
      <c r="S63" s="34">
        <v>201</v>
      </c>
      <c r="T63" s="33">
        <f t="shared" si="20"/>
        <v>-1.2838801711840228E-2</v>
      </c>
      <c r="U63" s="33">
        <f t="shared" si="21"/>
        <v>1.0619749564114756E-2</v>
      </c>
      <c r="V63" s="34">
        <v>1983</v>
      </c>
      <c r="W63" s="34">
        <v>786</v>
      </c>
      <c r="X63" s="34">
        <v>1197</v>
      </c>
      <c r="Y63" s="33">
        <f t="shared" si="22"/>
        <v>-1.1789056875449963E-2</v>
      </c>
      <c r="Z63" s="33">
        <f t="shared" si="23"/>
        <v>1.7953563714902809E-2</v>
      </c>
      <c r="AA63" s="34">
        <v>132</v>
      </c>
      <c r="AB63" s="34">
        <v>63</v>
      </c>
      <c r="AC63" s="34">
        <v>66</v>
      </c>
      <c r="AD63" s="33">
        <f t="shared" si="24"/>
        <v>-8.6136177194421661E-3</v>
      </c>
      <c r="AE63" s="33">
        <f t="shared" si="25"/>
        <v>9.0237899917965554E-3</v>
      </c>
      <c r="AF63" s="34">
        <v>459</v>
      </c>
      <c r="AG63" s="34">
        <v>255</v>
      </c>
      <c r="AH63" s="34">
        <v>201</v>
      </c>
      <c r="AI63" s="33">
        <f t="shared" si="26"/>
        <v>-3.0697002527988442E-2</v>
      </c>
      <c r="AJ63" s="33">
        <f t="shared" si="27"/>
        <v>2.4196460816179127E-2</v>
      </c>
    </row>
    <row r="64" spans="1:45">
      <c r="A64" s="30" t="s">
        <v>92</v>
      </c>
      <c r="B64" s="31">
        <v>30240</v>
      </c>
      <c r="C64" s="32">
        <v>14823</v>
      </c>
      <c r="D64" s="32">
        <v>15417</v>
      </c>
      <c r="E64" s="33">
        <f t="shared" si="14"/>
        <v>-2.4717605979049314E-2</v>
      </c>
      <c r="F64" s="33">
        <f t="shared" si="15"/>
        <v>2.5708111136679708E-2</v>
      </c>
      <c r="G64" s="34">
        <v>27570</v>
      </c>
      <c r="H64" s="34">
        <v>13413</v>
      </c>
      <c r="I64" s="34">
        <v>14154</v>
      </c>
      <c r="J64" s="33">
        <f t="shared" si="16"/>
        <v>-2.7133147226605172E-2</v>
      </c>
      <c r="K64" s="35">
        <f t="shared" si="17"/>
        <v>2.8632115548003399E-2</v>
      </c>
      <c r="L64" s="34">
        <v>1230</v>
      </c>
      <c r="M64" s="34">
        <v>654</v>
      </c>
      <c r="N64" s="34">
        <v>579</v>
      </c>
      <c r="O64" s="33">
        <f t="shared" si="18"/>
        <v>-1.161675370350634E-2</v>
      </c>
      <c r="P64" s="33">
        <f t="shared" si="19"/>
        <v>1.0284557177874879E-2</v>
      </c>
      <c r="Q64" s="34">
        <v>321</v>
      </c>
      <c r="R64" s="34">
        <v>174</v>
      </c>
      <c r="S64" s="34">
        <v>147</v>
      </c>
      <c r="T64" s="33">
        <f t="shared" si="20"/>
        <v>-9.1932160405769538E-3</v>
      </c>
      <c r="U64" s="33">
        <f t="shared" si="21"/>
        <v>7.7666825170391507E-3</v>
      </c>
      <c r="V64" s="34">
        <v>1344</v>
      </c>
      <c r="W64" s="34">
        <v>642</v>
      </c>
      <c r="X64" s="34">
        <v>702</v>
      </c>
      <c r="Y64" s="33">
        <f t="shared" si="22"/>
        <v>-9.6292296616270704E-3</v>
      </c>
      <c r="Z64" s="33">
        <f t="shared" si="23"/>
        <v>1.0529157667386609E-2</v>
      </c>
      <c r="AA64" s="34">
        <v>111</v>
      </c>
      <c r="AB64" s="34">
        <v>69</v>
      </c>
      <c r="AC64" s="34">
        <v>45</v>
      </c>
      <c r="AD64" s="33">
        <f t="shared" si="24"/>
        <v>-9.433962264150943E-3</v>
      </c>
      <c r="AE64" s="33">
        <f t="shared" si="25"/>
        <v>6.1525840853158325E-3</v>
      </c>
      <c r="AF64" s="34">
        <v>369</v>
      </c>
      <c r="AG64" s="34">
        <v>201</v>
      </c>
      <c r="AH64" s="34">
        <v>168</v>
      </c>
      <c r="AI64" s="33">
        <f t="shared" si="26"/>
        <v>-2.4196460816179127E-2</v>
      </c>
      <c r="AJ64" s="33">
        <f t="shared" si="27"/>
        <v>2.0223907547851208E-2</v>
      </c>
    </row>
    <row r="65" spans="1:36">
      <c r="A65" s="30" t="s">
        <v>93</v>
      </c>
      <c r="B65" s="31">
        <v>24090</v>
      </c>
      <c r="C65" s="32">
        <v>11508</v>
      </c>
      <c r="D65" s="32">
        <v>12582</v>
      </c>
      <c r="E65" s="33">
        <f t="shared" si="14"/>
        <v>-1.9189786791263545E-2</v>
      </c>
      <c r="F65" s="33">
        <f t="shared" si="15"/>
        <v>2.0980700157080111E-2</v>
      </c>
      <c r="G65" s="34">
        <v>22620</v>
      </c>
      <c r="H65" s="34">
        <v>10746</v>
      </c>
      <c r="I65" s="34">
        <v>11877</v>
      </c>
      <c r="J65" s="33">
        <f t="shared" si="16"/>
        <v>-2.1738075009103047E-2</v>
      </c>
      <c r="K65" s="35">
        <f t="shared" si="17"/>
        <v>2.4025974025974027E-2</v>
      </c>
      <c r="L65" s="34">
        <v>768</v>
      </c>
      <c r="M65" s="34">
        <v>405</v>
      </c>
      <c r="N65" s="34">
        <v>363</v>
      </c>
      <c r="O65" s="33">
        <f t="shared" si="18"/>
        <v>-7.1938612384098901E-3</v>
      </c>
      <c r="P65" s="33">
        <f t="shared" si="19"/>
        <v>6.4478311840562722E-3</v>
      </c>
      <c r="Q65" s="34">
        <v>189</v>
      </c>
      <c r="R65" s="34">
        <v>93</v>
      </c>
      <c r="S65" s="34">
        <v>96</v>
      </c>
      <c r="T65" s="33">
        <f t="shared" si="20"/>
        <v>-4.9136154699635443E-3</v>
      </c>
      <c r="U65" s="33">
        <f t="shared" si="21"/>
        <v>5.072119194801078E-3</v>
      </c>
      <c r="V65" s="34">
        <v>675</v>
      </c>
      <c r="W65" s="34">
        <v>309</v>
      </c>
      <c r="X65" s="34">
        <v>366</v>
      </c>
      <c r="Y65" s="33">
        <f t="shared" si="22"/>
        <v>-4.6346292296616269E-3</v>
      </c>
      <c r="Z65" s="33">
        <f t="shared" si="23"/>
        <v>5.4895608351331893E-3</v>
      </c>
      <c r="AA65" s="34">
        <v>48</v>
      </c>
      <c r="AB65" s="34">
        <v>27</v>
      </c>
      <c r="AC65" s="34">
        <v>24</v>
      </c>
      <c r="AD65" s="33">
        <f t="shared" si="24"/>
        <v>-3.6915504511894994E-3</v>
      </c>
      <c r="AE65" s="33">
        <f t="shared" si="25"/>
        <v>3.2813781788351109E-3</v>
      </c>
      <c r="AF65" s="34">
        <v>228</v>
      </c>
      <c r="AG65" s="34">
        <v>117</v>
      </c>
      <c r="AH65" s="34">
        <v>111</v>
      </c>
      <c r="AI65" s="33">
        <f t="shared" si="26"/>
        <v>-1.4084507042253521E-2</v>
      </c>
      <c r="AJ65" s="33">
        <f t="shared" si="27"/>
        <v>1.3362224629830263E-2</v>
      </c>
    </row>
    <row r="66" spans="1:36">
      <c r="A66" s="30" t="s">
        <v>94</v>
      </c>
      <c r="B66" s="31">
        <v>17706</v>
      </c>
      <c r="C66" s="32">
        <v>8181</v>
      </c>
      <c r="D66" s="32">
        <v>9522</v>
      </c>
      <c r="E66" s="33">
        <f t="shared" si="14"/>
        <v>-1.3641957398273119E-2</v>
      </c>
      <c r="F66" s="33">
        <f t="shared" si="15"/>
        <v>1.5878097829893245E-2</v>
      </c>
      <c r="G66" s="34">
        <v>16776</v>
      </c>
      <c r="H66" s="34">
        <v>7716</v>
      </c>
      <c r="I66" s="34">
        <v>9063</v>
      </c>
      <c r="J66" s="33">
        <f t="shared" si="16"/>
        <v>-1.5608690375045515E-2</v>
      </c>
      <c r="K66" s="35">
        <f t="shared" si="17"/>
        <v>1.8333535623255251E-2</v>
      </c>
      <c r="L66" s="34">
        <v>456</v>
      </c>
      <c r="M66" s="34">
        <v>228</v>
      </c>
      <c r="N66" s="34">
        <v>228</v>
      </c>
      <c r="O66" s="33">
        <f t="shared" si="18"/>
        <v>-4.0498774379196419E-3</v>
      </c>
      <c r="P66" s="33">
        <f t="shared" si="19"/>
        <v>4.0498774379196419E-3</v>
      </c>
      <c r="Q66" s="34">
        <v>129</v>
      </c>
      <c r="R66" s="34">
        <v>63</v>
      </c>
      <c r="S66" s="34">
        <v>66</v>
      </c>
      <c r="T66" s="33">
        <f t="shared" si="20"/>
        <v>-3.3285782215882074E-3</v>
      </c>
      <c r="U66" s="33">
        <f t="shared" si="21"/>
        <v>3.4870819464257411E-3</v>
      </c>
      <c r="V66" s="34">
        <v>459</v>
      </c>
      <c r="W66" s="34">
        <v>225</v>
      </c>
      <c r="X66" s="34">
        <v>234</v>
      </c>
      <c r="Y66" s="33">
        <f t="shared" si="22"/>
        <v>-3.374730021598272E-3</v>
      </c>
      <c r="Z66" s="33">
        <f t="shared" si="23"/>
        <v>3.5097192224622029E-3</v>
      </c>
      <c r="AA66" s="34">
        <v>21</v>
      </c>
      <c r="AB66" s="34">
        <v>12</v>
      </c>
      <c r="AC66" s="34">
        <v>9</v>
      </c>
      <c r="AD66" s="33">
        <f t="shared" si="24"/>
        <v>-1.6406890894175555E-3</v>
      </c>
      <c r="AE66" s="33">
        <f t="shared" si="25"/>
        <v>1.2305168170631665E-3</v>
      </c>
      <c r="AF66" s="34">
        <v>135</v>
      </c>
      <c r="AG66" s="34">
        <v>72</v>
      </c>
      <c r="AH66" s="34">
        <v>63</v>
      </c>
      <c r="AI66" s="33">
        <f t="shared" si="26"/>
        <v>-8.6673889490790895E-3</v>
      </c>
      <c r="AJ66" s="33">
        <f t="shared" si="27"/>
        <v>7.5839653304442039E-3</v>
      </c>
    </row>
    <row r="67" spans="1:36">
      <c r="A67" s="30" t="s">
        <v>95</v>
      </c>
      <c r="B67" s="31">
        <v>11811</v>
      </c>
      <c r="C67" s="32">
        <v>5145</v>
      </c>
      <c r="D67" s="32">
        <v>6666</v>
      </c>
      <c r="E67" s="33">
        <f t="shared" si="14"/>
        <v>-8.5793754814955624E-3</v>
      </c>
      <c r="F67" s="33">
        <f t="shared" si="15"/>
        <v>1.1115668991185504E-2</v>
      </c>
      <c r="G67" s="34">
        <v>11325</v>
      </c>
      <c r="H67" s="34">
        <v>4929</v>
      </c>
      <c r="I67" s="34">
        <v>6399</v>
      </c>
      <c r="J67" s="33">
        <f t="shared" si="16"/>
        <v>-9.9708702512440826E-3</v>
      </c>
      <c r="K67" s="35">
        <f t="shared" si="17"/>
        <v>1.2944532103410608E-2</v>
      </c>
      <c r="L67" s="34">
        <v>213</v>
      </c>
      <c r="M67" s="34">
        <v>96</v>
      </c>
      <c r="N67" s="34">
        <v>117</v>
      </c>
      <c r="O67" s="33">
        <f t="shared" si="18"/>
        <v>-1.7052115528082702E-3</v>
      </c>
      <c r="P67" s="33">
        <f t="shared" si="19"/>
        <v>2.0782265799850794E-3</v>
      </c>
      <c r="Q67" s="34">
        <v>66</v>
      </c>
      <c r="R67" s="34">
        <v>36</v>
      </c>
      <c r="S67" s="34">
        <v>27</v>
      </c>
      <c r="T67" s="33">
        <f t="shared" si="20"/>
        <v>-1.9020446980504042E-3</v>
      </c>
      <c r="U67" s="33">
        <f t="shared" si="21"/>
        <v>1.4265335235378032E-3</v>
      </c>
      <c r="V67" s="34">
        <v>273</v>
      </c>
      <c r="W67" s="34">
        <v>120</v>
      </c>
      <c r="X67" s="34">
        <v>153</v>
      </c>
      <c r="Y67" s="33">
        <f t="shared" si="22"/>
        <v>-1.7998560115190785E-3</v>
      </c>
      <c r="Z67" s="33">
        <f t="shared" si="23"/>
        <v>2.2948164146868251E-3</v>
      </c>
      <c r="AA67" s="34">
        <v>15</v>
      </c>
      <c r="AB67" s="34">
        <v>6</v>
      </c>
      <c r="AC67" s="34">
        <v>9</v>
      </c>
      <c r="AD67" s="33">
        <f t="shared" si="24"/>
        <v>-8.2034454470877774E-4</v>
      </c>
      <c r="AE67" s="33">
        <f t="shared" si="25"/>
        <v>1.2305168170631665E-3</v>
      </c>
      <c r="AF67" s="34">
        <v>60</v>
      </c>
      <c r="AG67" s="34">
        <v>33</v>
      </c>
      <c r="AH67" s="34">
        <v>27</v>
      </c>
      <c r="AI67" s="33">
        <f t="shared" si="26"/>
        <v>-3.9725532683279165E-3</v>
      </c>
      <c r="AJ67" s="33">
        <f t="shared" si="27"/>
        <v>3.2502708559046588E-3</v>
      </c>
    </row>
    <row r="68" spans="1:36">
      <c r="A68" s="30" t="s">
        <v>283</v>
      </c>
      <c r="B68" s="31">
        <v>7764</v>
      </c>
      <c r="C68" s="32">
        <v>3123</v>
      </c>
      <c r="D68" s="32">
        <v>4644</v>
      </c>
      <c r="E68" s="33">
        <f t="shared" si="14"/>
        <v>-5.2076559045113003E-3</v>
      </c>
      <c r="F68" s="33">
        <f t="shared" si="15"/>
        <v>7.7439494142012427E-3</v>
      </c>
      <c r="G68" s="34">
        <v>7533</v>
      </c>
      <c r="H68" s="34">
        <v>3018</v>
      </c>
      <c r="I68" s="34">
        <v>4515</v>
      </c>
      <c r="J68" s="33">
        <f t="shared" si="16"/>
        <v>-6.1051098434276004E-3</v>
      </c>
      <c r="K68" s="35">
        <f t="shared" si="17"/>
        <v>9.1333899745114702E-3</v>
      </c>
      <c r="L68" s="34">
        <v>117</v>
      </c>
      <c r="M68" s="34">
        <v>42</v>
      </c>
      <c r="N68" s="34">
        <v>72</v>
      </c>
      <c r="O68" s="33">
        <f t="shared" si="18"/>
        <v>-7.4603005435361824E-4</v>
      </c>
      <c r="P68" s="33">
        <f t="shared" si="19"/>
        <v>1.2789086646062028E-3</v>
      </c>
      <c r="Q68" s="34">
        <v>27</v>
      </c>
      <c r="R68" s="34">
        <v>12</v>
      </c>
      <c r="S68" s="34">
        <v>15</v>
      </c>
      <c r="T68" s="33">
        <f t="shared" si="20"/>
        <v>-6.3401489935013475E-4</v>
      </c>
      <c r="U68" s="33">
        <f t="shared" si="21"/>
        <v>7.9251862418766843E-4</v>
      </c>
      <c r="V68" s="34">
        <v>126</v>
      </c>
      <c r="W68" s="34">
        <v>54</v>
      </c>
      <c r="X68" s="34">
        <v>72</v>
      </c>
      <c r="Y68" s="33">
        <f t="shared" si="22"/>
        <v>-8.0993520518358531E-4</v>
      </c>
      <c r="Z68" s="33">
        <f t="shared" si="23"/>
        <v>1.0799136069114472E-3</v>
      </c>
      <c r="AA68" s="34">
        <v>9</v>
      </c>
      <c r="AB68" s="34">
        <v>3</v>
      </c>
      <c r="AC68" s="34">
        <v>3</v>
      </c>
      <c r="AD68" s="33">
        <f t="shared" si="24"/>
        <v>-4.1017227235438887E-4</v>
      </c>
      <c r="AE68" s="33">
        <f t="shared" si="25"/>
        <v>4.1017227235438887E-4</v>
      </c>
      <c r="AF68" s="34">
        <v>45</v>
      </c>
      <c r="AG68" s="34">
        <v>21</v>
      </c>
      <c r="AH68" s="34">
        <v>24</v>
      </c>
      <c r="AI68" s="33">
        <f t="shared" si="26"/>
        <v>-2.527988443481401E-3</v>
      </c>
      <c r="AJ68" s="33">
        <f t="shared" si="27"/>
        <v>2.8891296496930301E-3</v>
      </c>
    </row>
    <row r="69" spans="1:36">
      <c r="A69" s="30" t="s">
        <v>282</v>
      </c>
      <c r="B69" s="31">
        <v>4371</v>
      </c>
      <c r="C69" s="32">
        <v>1410</v>
      </c>
      <c r="D69" s="32">
        <v>2961</v>
      </c>
      <c r="E69" s="33">
        <f t="shared" si="14"/>
        <v>-2.3511991115468889E-3</v>
      </c>
      <c r="F69" s="33">
        <f t="shared" si="15"/>
        <v>4.9375181342484666E-3</v>
      </c>
      <c r="G69" s="34">
        <v>4275</v>
      </c>
      <c r="H69" s="34">
        <v>1371</v>
      </c>
      <c r="I69" s="34">
        <v>2904</v>
      </c>
      <c r="J69" s="33">
        <f t="shared" si="16"/>
        <v>-2.7733948294695956E-3</v>
      </c>
      <c r="K69" s="35">
        <f t="shared" si="17"/>
        <v>5.8744993324432579E-3</v>
      </c>
      <c r="L69" s="34">
        <v>51</v>
      </c>
      <c r="M69" s="34">
        <v>21</v>
      </c>
      <c r="N69" s="34">
        <v>30</v>
      </c>
      <c r="O69" s="33">
        <f t="shared" si="18"/>
        <v>-3.7301502717680912E-4</v>
      </c>
      <c r="P69" s="33">
        <f t="shared" si="19"/>
        <v>5.3287861025258444E-4</v>
      </c>
      <c r="Q69" s="34">
        <v>21</v>
      </c>
      <c r="R69" s="34">
        <v>9</v>
      </c>
      <c r="S69" s="34">
        <v>12</v>
      </c>
      <c r="T69" s="33">
        <f t="shared" si="20"/>
        <v>-4.7551117451260106E-4</v>
      </c>
      <c r="U69" s="33">
        <f t="shared" si="21"/>
        <v>6.3401489935013475E-4</v>
      </c>
      <c r="V69" s="34">
        <v>57</v>
      </c>
      <c r="W69" s="34">
        <v>24</v>
      </c>
      <c r="X69" s="34">
        <v>30</v>
      </c>
      <c r="Y69" s="33">
        <f t="shared" si="22"/>
        <v>-3.5997120230381568E-4</v>
      </c>
      <c r="Z69" s="33">
        <f t="shared" si="23"/>
        <v>4.4996400287976963E-4</v>
      </c>
      <c r="AA69" s="34">
        <v>3</v>
      </c>
      <c r="AB69" s="34">
        <v>0</v>
      </c>
      <c r="AC69" s="34">
        <v>0</v>
      </c>
      <c r="AD69" s="33">
        <f t="shared" si="24"/>
        <v>0</v>
      </c>
      <c r="AE69" s="33">
        <f t="shared" si="25"/>
        <v>0</v>
      </c>
      <c r="AF69" s="34">
        <v>21</v>
      </c>
      <c r="AG69" s="34">
        <v>6</v>
      </c>
      <c r="AH69" s="34">
        <v>15</v>
      </c>
      <c r="AI69" s="33">
        <f t="shared" si="26"/>
        <v>-7.2228241242325753E-4</v>
      </c>
      <c r="AJ69" s="33">
        <f t="shared" si="27"/>
        <v>1.8057060310581437E-3</v>
      </c>
    </row>
    <row r="70" spans="1:36">
      <c r="A70" s="30" t="s">
        <v>76</v>
      </c>
      <c r="B70" s="32">
        <v>599694</v>
      </c>
      <c r="C70" s="32">
        <v>299397</v>
      </c>
      <c r="D70" s="32">
        <v>300297</v>
      </c>
      <c r="E70" s="33">
        <f t="shared" si="14"/>
        <v>-0.49924961730482548</v>
      </c>
      <c r="F70" s="33">
        <f t="shared" si="15"/>
        <v>0.50075038269517458</v>
      </c>
      <c r="G70" s="34">
        <v>494340</v>
      </c>
      <c r="H70" s="34">
        <v>243906</v>
      </c>
      <c r="I70" s="34">
        <v>250434</v>
      </c>
      <c r="J70" s="33">
        <f t="shared" si="16"/>
        <v>-0.49339725694865882</v>
      </c>
      <c r="K70" s="35">
        <f t="shared" si="17"/>
        <v>0.50660274305134123</v>
      </c>
      <c r="L70" s="34">
        <v>56298</v>
      </c>
      <c r="M70" s="34">
        <v>28725</v>
      </c>
      <c r="N70" s="34">
        <v>27570</v>
      </c>
      <c r="O70" s="33">
        <f t="shared" si="18"/>
        <v>-0.51023126931684959</v>
      </c>
      <c r="P70" s="33">
        <f t="shared" si="19"/>
        <v>0.48971544282212515</v>
      </c>
      <c r="Q70" s="34">
        <v>18927</v>
      </c>
      <c r="R70" s="34">
        <v>9999</v>
      </c>
      <c r="S70" s="34">
        <v>8928</v>
      </c>
      <c r="T70" s="33">
        <f t="shared" si="20"/>
        <v>-0.52829291488349972</v>
      </c>
      <c r="U70" s="33">
        <f t="shared" si="21"/>
        <v>0.47170708511650022</v>
      </c>
      <c r="V70" s="34">
        <v>66672</v>
      </c>
      <c r="W70" s="34">
        <v>33759</v>
      </c>
      <c r="X70" s="34">
        <v>32913</v>
      </c>
      <c r="Y70" s="33">
        <f t="shared" si="22"/>
        <v>-0.50634449244060475</v>
      </c>
      <c r="Z70" s="33">
        <f t="shared" si="23"/>
        <v>0.49365550755939525</v>
      </c>
      <c r="AA70" s="34">
        <v>7314</v>
      </c>
      <c r="AB70" s="34">
        <v>3822</v>
      </c>
      <c r="AC70" s="34">
        <v>3489</v>
      </c>
      <c r="AD70" s="33">
        <f t="shared" si="24"/>
        <v>-0.5225594749794914</v>
      </c>
      <c r="AE70" s="33">
        <f t="shared" si="25"/>
        <v>0.47703035274815425</v>
      </c>
      <c r="AF70" s="34">
        <v>8307</v>
      </c>
      <c r="AG70" s="34">
        <v>4788</v>
      </c>
      <c r="AH70" s="34">
        <v>3522</v>
      </c>
      <c r="AI70" s="33">
        <f t="shared" si="26"/>
        <v>-0.57638136511375948</v>
      </c>
      <c r="AJ70" s="33">
        <f t="shared" si="27"/>
        <v>0.42397977609245213</v>
      </c>
    </row>
    <row r="71" spans="1:36">
      <c r="A71" s="36"/>
      <c r="B71" s="36"/>
      <c r="C71" s="36"/>
      <c r="D71" s="36"/>
      <c r="E71" s="36"/>
      <c r="F71" s="36"/>
      <c r="O71" s="37"/>
    </row>
    <row r="72" spans="1:36">
      <c r="A72" s="36"/>
      <c r="B72" s="36"/>
      <c r="C72" s="36"/>
      <c r="D72" s="36"/>
      <c r="E72" s="36"/>
      <c r="F72" s="36"/>
    </row>
    <row r="73" spans="1:36">
      <c r="A73" s="38"/>
      <c r="B73" s="38"/>
      <c r="C73" s="38"/>
      <c r="D73" s="38"/>
      <c r="E73" s="38"/>
      <c r="F73" s="38"/>
    </row>
    <row r="74" spans="1:36">
      <c r="A74" s="38"/>
      <c r="B74" s="38"/>
      <c r="C74" s="38"/>
      <c r="D74" s="38"/>
      <c r="E74" s="38"/>
      <c r="F74" s="38"/>
    </row>
    <row r="75" spans="1:36">
      <c r="A75" s="38"/>
      <c r="B75" s="38"/>
      <c r="C75" s="38"/>
      <c r="D75" s="38"/>
      <c r="E75" s="38"/>
      <c r="F75" s="38"/>
    </row>
    <row r="76" spans="1:36">
      <c r="A76" s="38"/>
      <c r="B76" s="38"/>
      <c r="C76" s="38"/>
      <c r="D76" s="38"/>
      <c r="E76" s="38"/>
      <c r="F76" s="38"/>
    </row>
    <row r="77" spans="1:36">
      <c r="A77" s="38"/>
      <c r="B77" s="38"/>
      <c r="C77" s="38"/>
      <c r="D77" s="38"/>
      <c r="E77" s="38"/>
      <c r="F77" s="38"/>
    </row>
    <row r="78" spans="1:36">
      <c r="A78" s="38"/>
      <c r="B78" s="38"/>
      <c r="C78" s="38"/>
      <c r="D78" s="38"/>
      <c r="E78" s="38"/>
      <c r="F78" s="38"/>
    </row>
    <row r="79" spans="1:36">
      <c r="A79" s="38"/>
      <c r="B79" s="38"/>
      <c r="C79" s="38"/>
      <c r="D79" s="38"/>
      <c r="E79" s="38"/>
      <c r="F79" s="38"/>
    </row>
    <row r="80" spans="1:36">
      <c r="A80" s="38"/>
      <c r="B80" s="38"/>
      <c r="C80" s="38"/>
      <c r="D80" s="38"/>
      <c r="E80" s="38"/>
      <c r="F80" s="38"/>
    </row>
    <row r="81" spans="1:45">
      <c r="A81" s="38"/>
      <c r="B81" s="38"/>
      <c r="C81" s="38"/>
      <c r="D81" s="38"/>
      <c r="E81" s="38"/>
      <c r="F81" s="38"/>
    </row>
    <row r="82" spans="1:45">
      <c r="A82" s="38"/>
      <c r="B82" s="38"/>
      <c r="C82" s="38"/>
      <c r="D82" s="38"/>
      <c r="E82" s="38"/>
      <c r="F82" s="38"/>
    </row>
    <row r="83" spans="1:45">
      <c r="A83" s="38"/>
      <c r="B83" s="38"/>
      <c r="C83" s="38"/>
      <c r="D83" s="38"/>
      <c r="E83" s="38"/>
      <c r="F83" s="38"/>
    </row>
    <row r="90" spans="1:45" ht="24.95" customHeight="1">
      <c r="A90" s="126" t="s">
        <v>97</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row>
    <row r="91" spans="1:45">
      <c r="A91" s="28"/>
      <c r="B91" s="295" t="s">
        <v>44</v>
      </c>
      <c r="C91" s="296"/>
      <c r="D91" s="296"/>
      <c r="E91" s="296"/>
      <c r="F91" s="297"/>
      <c r="G91" s="298" t="s">
        <v>67</v>
      </c>
      <c r="H91" s="299"/>
      <c r="I91" s="299"/>
      <c r="J91" s="299"/>
      <c r="K91" s="300"/>
      <c r="L91" s="294" t="s">
        <v>68</v>
      </c>
      <c r="M91" s="294"/>
      <c r="N91" s="294"/>
      <c r="O91" s="294"/>
      <c r="P91" s="294"/>
      <c r="Q91" s="294" t="s">
        <v>69</v>
      </c>
      <c r="R91" s="294"/>
      <c r="S91" s="294"/>
      <c r="T91" s="294"/>
      <c r="U91" s="294"/>
      <c r="V91" s="294" t="s">
        <v>70</v>
      </c>
      <c r="W91" s="294"/>
      <c r="X91" s="294"/>
      <c r="Y91" s="294"/>
      <c r="Z91" s="294"/>
      <c r="AA91" s="294" t="s">
        <v>71</v>
      </c>
      <c r="AB91" s="294"/>
      <c r="AC91" s="294"/>
      <c r="AD91" s="294"/>
      <c r="AE91" s="294"/>
      <c r="AF91" s="294" t="s">
        <v>72</v>
      </c>
      <c r="AG91" s="294"/>
      <c r="AH91" s="294"/>
      <c r="AI91" s="294"/>
      <c r="AJ91" s="294"/>
      <c r="AK91" s="29"/>
      <c r="AL91" s="29"/>
      <c r="AM91" s="29"/>
      <c r="AN91" s="29"/>
      <c r="AO91" s="29"/>
      <c r="AP91" s="29"/>
      <c r="AQ91" s="29"/>
      <c r="AR91" s="29"/>
      <c r="AS91" s="29"/>
    </row>
    <row r="92" spans="1:45">
      <c r="A92" s="183" t="s">
        <v>73</v>
      </c>
      <c r="B92" s="183" t="s">
        <v>76</v>
      </c>
      <c r="C92" s="183" t="s">
        <v>74</v>
      </c>
      <c r="D92" s="183" t="s">
        <v>75</v>
      </c>
      <c r="E92" s="183" t="s">
        <v>77</v>
      </c>
      <c r="F92" s="183" t="s">
        <v>78</v>
      </c>
      <c r="G92" s="183" t="s">
        <v>76</v>
      </c>
      <c r="H92" s="183" t="s">
        <v>74</v>
      </c>
      <c r="I92" s="183" t="s">
        <v>75</v>
      </c>
      <c r="J92" s="183" t="s">
        <v>77</v>
      </c>
      <c r="K92" s="183" t="s">
        <v>78</v>
      </c>
      <c r="L92" s="183" t="s">
        <v>76</v>
      </c>
      <c r="M92" s="183" t="s">
        <v>74</v>
      </c>
      <c r="N92" s="183" t="s">
        <v>75</v>
      </c>
      <c r="O92" s="183" t="s">
        <v>77</v>
      </c>
      <c r="P92" s="183" t="s">
        <v>78</v>
      </c>
      <c r="Q92" s="183" t="s">
        <v>76</v>
      </c>
      <c r="R92" s="183" t="s">
        <v>74</v>
      </c>
      <c r="S92" s="183" t="s">
        <v>75</v>
      </c>
      <c r="T92" s="183" t="s">
        <v>77</v>
      </c>
      <c r="U92" s="183" t="s">
        <v>78</v>
      </c>
      <c r="V92" s="183" t="s">
        <v>76</v>
      </c>
      <c r="W92" s="183" t="s">
        <v>74</v>
      </c>
      <c r="X92" s="183" t="s">
        <v>75</v>
      </c>
      <c r="Y92" s="183" t="s">
        <v>77</v>
      </c>
      <c r="Z92" s="183" t="s">
        <v>78</v>
      </c>
      <c r="AA92" s="183" t="s">
        <v>76</v>
      </c>
      <c r="AB92" s="183" t="s">
        <v>74</v>
      </c>
      <c r="AC92" s="183" t="s">
        <v>75</v>
      </c>
      <c r="AD92" s="183" t="s">
        <v>77</v>
      </c>
      <c r="AE92" s="183" t="s">
        <v>78</v>
      </c>
      <c r="AF92" s="183" t="s">
        <v>76</v>
      </c>
      <c r="AG92" s="183" t="s">
        <v>74</v>
      </c>
      <c r="AH92" s="183" t="s">
        <v>75</v>
      </c>
      <c r="AI92" s="183" t="s">
        <v>77</v>
      </c>
      <c r="AJ92" s="183" t="s">
        <v>78</v>
      </c>
    </row>
    <row r="93" spans="1:45">
      <c r="A93" s="30" t="s">
        <v>79</v>
      </c>
      <c r="B93" s="31">
        <v>219</v>
      </c>
      <c r="C93" s="32">
        <v>114</v>
      </c>
      <c r="D93" s="32">
        <v>108</v>
      </c>
      <c r="E93" s="33">
        <f>-1*C93/$B$112</f>
        <v>-2.9141104294478526E-2</v>
      </c>
      <c r="F93" s="33">
        <f>D93/$B$112</f>
        <v>2.7607361963190184E-2</v>
      </c>
      <c r="G93" s="34">
        <v>189</v>
      </c>
      <c r="H93" s="34">
        <v>96</v>
      </c>
      <c r="I93" s="34">
        <v>96</v>
      </c>
      <c r="J93" s="33">
        <f>-1*H93/$G$112</f>
        <v>-2.8520499108734401E-2</v>
      </c>
      <c r="K93" s="35">
        <f>I93/$G$112</f>
        <v>2.8520499108734401E-2</v>
      </c>
      <c r="L93" s="34">
        <v>81</v>
      </c>
      <c r="M93" s="34">
        <v>48</v>
      </c>
      <c r="N93" s="34">
        <v>36</v>
      </c>
      <c r="O93" s="33">
        <f>-1*M93/$L$112</f>
        <v>-6.6666666666666666E-2</v>
      </c>
      <c r="P93" s="33">
        <f>N93/$L$112</f>
        <v>0.05</v>
      </c>
      <c r="Q93" s="34">
        <v>0</v>
      </c>
      <c r="R93" s="34">
        <v>0</v>
      </c>
      <c r="S93" s="34">
        <v>0</v>
      </c>
      <c r="T93" s="33">
        <f>-1*R93/$Q$112</f>
        <v>0</v>
      </c>
      <c r="U93" s="33">
        <f>S93/$Q$112</f>
        <v>0</v>
      </c>
      <c r="V93" s="34">
        <v>18</v>
      </c>
      <c r="W93" s="34">
        <v>6</v>
      </c>
      <c r="X93" s="34">
        <v>12</v>
      </c>
      <c r="Y93" s="33">
        <f>-1*W93/$V$112</f>
        <v>-3.7735849056603772E-2</v>
      </c>
      <c r="Z93" s="33">
        <f>X93/$V$112</f>
        <v>7.5471698113207544E-2</v>
      </c>
      <c r="AA93" s="34">
        <v>6</v>
      </c>
      <c r="AB93" s="34">
        <v>3</v>
      </c>
      <c r="AC93" s="34">
        <v>3</v>
      </c>
      <c r="AD93" s="33">
        <f>-1*AB93/$AA$112</f>
        <v>-7.6923076923076927E-2</v>
      </c>
      <c r="AE93" s="33">
        <f>AC93/$AA$112</f>
        <v>7.6923076923076927E-2</v>
      </c>
      <c r="AF93" s="34">
        <v>3</v>
      </c>
      <c r="AG93" s="34">
        <v>0</v>
      </c>
      <c r="AH93" s="34">
        <v>0</v>
      </c>
      <c r="AI93" s="33">
        <f>-1*AG93/$AF$112</f>
        <v>0</v>
      </c>
      <c r="AJ93" s="33">
        <f>AH93/$AF$112</f>
        <v>0</v>
      </c>
    </row>
    <row r="94" spans="1:45">
      <c r="A94" s="30" t="s">
        <v>80</v>
      </c>
      <c r="B94" s="31">
        <v>219</v>
      </c>
      <c r="C94" s="32">
        <v>99</v>
      </c>
      <c r="D94" s="32">
        <v>117</v>
      </c>
      <c r="E94" s="33">
        <f t="shared" ref="E94:E112" si="28">-1*C94/$B$112</f>
        <v>-2.5306748466257668E-2</v>
      </c>
      <c r="F94" s="33">
        <f t="shared" ref="F94:F112" si="29">D94/$B$112</f>
        <v>2.99079754601227E-2</v>
      </c>
      <c r="G94" s="34">
        <v>189</v>
      </c>
      <c r="H94" s="34">
        <v>84</v>
      </c>
      <c r="I94" s="34">
        <v>102</v>
      </c>
      <c r="J94" s="33">
        <f t="shared" ref="J94:J112" si="30">-1*H94/$G$112</f>
        <v>-2.4955436720142603E-2</v>
      </c>
      <c r="K94" s="35">
        <f t="shared" ref="K94:K112" si="31">I94/$G$112</f>
        <v>3.0303030303030304E-2</v>
      </c>
      <c r="L94" s="34">
        <v>75</v>
      </c>
      <c r="M94" s="34">
        <v>39</v>
      </c>
      <c r="N94" s="34">
        <v>33</v>
      </c>
      <c r="O94" s="33">
        <f t="shared" ref="O94:O112" si="32">-1*M94/$L$112</f>
        <v>-5.4166666666666669E-2</v>
      </c>
      <c r="P94" s="33">
        <f t="shared" ref="P94:P112" si="33">N94/$L$112</f>
        <v>4.583333333333333E-2</v>
      </c>
      <c r="Q94" s="34">
        <v>3</v>
      </c>
      <c r="R94" s="34">
        <v>0</v>
      </c>
      <c r="S94" s="34">
        <v>3</v>
      </c>
      <c r="T94" s="33">
        <f t="shared" ref="T94:T112" si="34">-1*R94/$Q$112</f>
        <v>0</v>
      </c>
      <c r="U94" s="33">
        <f t="shared" ref="U94:U112" si="35">S94/$Q$112</f>
        <v>0.1</v>
      </c>
      <c r="V94" s="34">
        <v>12</v>
      </c>
      <c r="W94" s="34">
        <v>6</v>
      </c>
      <c r="X94" s="34">
        <v>6</v>
      </c>
      <c r="Y94" s="33">
        <f t="shared" ref="Y94:Y112" si="36">-1*W94/$V$112</f>
        <v>-3.7735849056603772E-2</v>
      </c>
      <c r="Z94" s="33">
        <f t="shared" ref="Z94:Z112" si="37">X94/$V$112</f>
        <v>3.7735849056603772E-2</v>
      </c>
      <c r="AA94" s="34">
        <v>0</v>
      </c>
      <c r="AB94" s="34">
        <v>0</v>
      </c>
      <c r="AC94" s="34">
        <v>0</v>
      </c>
      <c r="AD94" s="33">
        <f t="shared" ref="AD94:AD112" si="38">-1*AB94/$AA$112</f>
        <v>0</v>
      </c>
      <c r="AE94" s="33">
        <f t="shared" ref="AE94:AE112" si="39">AC94/$AA$112</f>
        <v>0</v>
      </c>
      <c r="AF94" s="34">
        <v>3</v>
      </c>
      <c r="AG94" s="34">
        <v>3</v>
      </c>
      <c r="AH94" s="34">
        <v>3</v>
      </c>
      <c r="AI94" s="33">
        <f t="shared" ref="AI94:AI112" si="40">-1*AG94/$AF$112</f>
        <v>-4.7619047619047616E-2</v>
      </c>
      <c r="AJ94" s="33">
        <f t="shared" ref="AJ94:AJ112" si="41">AH94/$AF$112</f>
        <v>4.7619047619047616E-2</v>
      </c>
    </row>
    <row r="95" spans="1:45">
      <c r="A95" s="30" t="s">
        <v>81</v>
      </c>
      <c r="B95" s="31">
        <v>192</v>
      </c>
      <c r="C95" s="32">
        <v>111</v>
      </c>
      <c r="D95" s="32">
        <v>81</v>
      </c>
      <c r="E95" s="33">
        <f t="shared" si="28"/>
        <v>-2.8374233128834355E-2</v>
      </c>
      <c r="F95" s="33">
        <f t="shared" si="29"/>
        <v>2.0705521472392636E-2</v>
      </c>
      <c r="G95" s="34">
        <v>156</v>
      </c>
      <c r="H95" s="34">
        <v>90</v>
      </c>
      <c r="I95" s="34">
        <v>63</v>
      </c>
      <c r="J95" s="33">
        <f t="shared" si="30"/>
        <v>-2.6737967914438502E-2</v>
      </c>
      <c r="K95" s="35">
        <f t="shared" si="31"/>
        <v>1.871657754010695E-2</v>
      </c>
      <c r="L95" s="34">
        <v>75</v>
      </c>
      <c r="M95" s="34">
        <v>42</v>
      </c>
      <c r="N95" s="34">
        <v>33</v>
      </c>
      <c r="O95" s="33">
        <f t="shared" si="32"/>
        <v>-5.8333333333333334E-2</v>
      </c>
      <c r="P95" s="33">
        <f t="shared" si="33"/>
        <v>4.583333333333333E-2</v>
      </c>
      <c r="Q95" s="34">
        <v>3</v>
      </c>
      <c r="R95" s="34">
        <v>3</v>
      </c>
      <c r="S95" s="34">
        <v>3</v>
      </c>
      <c r="T95" s="33">
        <f t="shared" si="34"/>
        <v>-0.1</v>
      </c>
      <c r="U95" s="33">
        <f t="shared" si="35"/>
        <v>0.1</v>
      </c>
      <c r="V95" s="34">
        <v>6</v>
      </c>
      <c r="W95" s="34">
        <v>6</v>
      </c>
      <c r="X95" s="34">
        <v>3</v>
      </c>
      <c r="Y95" s="33">
        <f t="shared" si="36"/>
        <v>-3.7735849056603772E-2</v>
      </c>
      <c r="Z95" s="33">
        <f t="shared" si="37"/>
        <v>1.8867924528301886E-2</v>
      </c>
      <c r="AA95" s="34">
        <v>0</v>
      </c>
      <c r="AB95" s="34">
        <v>0</v>
      </c>
      <c r="AC95" s="34">
        <v>0</v>
      </c>
      <c r="AD95" s="33">
        <f t="shared" si="38"/>
        <v>0</v>
      </c>
      <c r="AE95" s="33">
        <f t="shared" si="39"/>
        <v>0</v>
      </c>
      <c r="AF95" s="34">
        <v>3</v>
      </c>
      <c r="AG95" s="34">
        <v>0</v>
      </c>
      <c r="AH95" s="34">
        <v>3</v>
      </c>
      <c r="AI95" s="33">
        <f t="shared" si="40"/>
        <v>0</v>
      </c>
      <c r="AJ95" s="33">
        <f t="shared" si="41"/>
        <v>4.7619047619047616E-2</v>
      </c>
    </row>
    <row r="96" spans="1:45">
      <c r="A96" s="30" t="s">
        <v>82</v>
      </c>
      <c r="B96" s="31">
        <v>165</v>
      </c>
      <c r="C96" s="32">
        <v>90</v>
      </c>
      <c r="D96" s="32">
        <v>78</v>
      </c>
      <c r="E96" s="33">
        <f t="shared" si="28"/>
        <v>-2.3006134969325152E-2</v>
      </c>
      <c r="F96" s="33">
        <f t="shared" si="29"/>
        <v>1.9938650306748466E-2</v>
      </c>
      <c r="G96" s="34">
        <v>138</v>
      </c>
      <c r="H96" s="34">
        <v>75</v>
      </c>
      <c r="I96" s="34">
        <v>63</v>
      </c>
      <c r="J96" s="33">
        <f t="shared" si="30"/>
        <v>-2.2281639928698752E-2</v>
      </c>
      <c r="K96" s="35">
        <f t="shared" si="31"/>
        <v>1.871657754010695E-2</v>
      </c>
      <c r="L96" s="34">
        <v>57</v>
      </c>
      <c r="M96" s="34">
        <v>24</v>
      </c>
      <c r="N96" s="34">
        <v>30</v>
      </c>
      <c r="O96" s="33">
        <f t="shared" si="32"/>
        <v>-3.3333333333333333E-2</v>
      </c>
      <c r="P96" s="33">
        <f t="shared" si="33"/>
        <v>4.1666666666666664E-2</v>
      </c>
      <c r="Q96" s="34">
        <v>6</v>
      </c>
      <c r="R96" s="34">
        <v>3</v>
      </c>
      <c r="S96" s="34">
        <v>3</v>
      </c>
      <c r="T96" s="33">
        <f t="shared" si="34"/>
        <v>-0.1</v>
      </c>
      <c r="U96" s="33">
        <f t="shared" si="35"/>
        <v>0.1</v>
      </c>
      <c r="V96" s="34">
        <v>3</v>
      </c>
      <c r="W96" s="34">
        <v>3</v>
      </c>
      <c r="X96" s="34">
        <v>0</v>
      </c>
      <c r="Y96" s="33">
        <f t="shared" si="36"/>
        <v>-1.8867924528301886E-2</v>
      </c>
      <c r="Z96" s="33">
        <f t="shared" si="37"/>
        <v>0</v>
      </c>
      <c r="AA96" s="34">
        <v>0</v>
      </c>
      <c r="AB96" s="34">
        <v>0</v>
      </c>
      <c r="AC96" s="34">
        <v>0</v>
      </c>
      <c r="AD96" s="33">
        <f t="shared" si="38"/>
        <v>0</v>
      </c>
      <c r="AE96" s="33">
        <f t="shared" si="39"/>
        <v>0</v>
      </c>
      <c r="AF96" s="34">
        <v>0</v>
      </c>
      <c r="AG96" s="34">
        <v>0</v>
      </c>
      <c r="AH96" s="34">
        <v>0</v>
      </c>
      <c r="AI96" s="33">
        <f t="shared" si="40"/>
        <v>0</v>
      </c>
      <c r="AJ96" s="33">
        <f t="shared" si="41"/>
        <v>0</v>
      </c>
    </row>
    <row r="97" spans="1:36">
      <c r="A97" s="30" t="s">
        <v>83</v>
      </c>
      <c r="B97" s="31">
        <v>195</v>
      </c>
      <c r="C97" s="32">
        <v>102</v>
      </c>
      <c r="D97" s="32">
        <v>93</v>
      </c>
      <c r="E97" s="33">
        <f t="shared" si="28"/>
        <v>-2.6073619631901839E-2</v>
      </c>
      <c r="F97" s="33">
        <f t="shared" si="29"/>
        <v>2.3773006134969327E-2</v>
      </c>
      <c r="G97" s="34">
        <v>159</v>
      </c>
      <c r="H97" s="34">
        <v>81</v>
      </c>
      <c r="I97" s="34">
        <v>78</v>
      </c>
      <c r="J97" s="33">
        <f t="shared" si="30"/>
        <v>-2.4064171122994651E-2</v>
      </c>
      <c r="K97" s="35">
        <f t="shared" si="31"/>
        <v>2.3172905525846704E-2</v>
      </c>
      <c r="L97" s="34">
        <v>48</v>
      </c>
      <c r="M97" s="34">
        <v>24</v>
      </c>
      <c r="N97" s="34">
        <v>24</v>
      </c>
      <c r="O97" s="33">
        <f t="shared" si="32"/>
        <v>-3.3333333333333333E-2</v>
      </c>
      <c r="P97" s="33">
        <f t="shared" si="33"/>
        <v>3.3333333333333333E-2</v>
      </c>
      <c r="Q97" s="34">
        <v>6</v>
      </c>
      <c r="R97" s="34">
        <v>3</v>
      </c>
      <c r="S97" s="34">
        <v>0</v>
      </c>
      <c r="T97" s="33">
        <f t="shared" si="34"/>
        <v>-0.1</v>
      </c>
      <c r="U97" s="33">
        <f t="shared" si="35"/>
        <v>0</v>
      </c>
      <c r="V97" s="34">
        <v>9</v>
      </c>
      <c r="W97" s="34">
        <v>9</v>
      </c>
      <c r="X97" s="34">
        <v>0</v>
      </c>
      <c r="Y97" s="33">
        <f t="shared" si="36"/>
        <v>-5.6603773584905662E-2</v>
      </c>
      <c r="Z97" s="33">
        <f t="shared" si="37"/>
        <v>0</v>
      </c>
      <c r="AA97" s="34">
        <v>3</v>
      </c>
      <c r="AB97" s="34">
        <v>0</v>
      </c>
      <c r="AC97" s="34">
        <v>0</v>
      </c>
      <c r="AD97" s="33">
        <f t="shared" si="38"/>
        <v>0</v>
      </c>
      <c r="AE97" s="33">
        <f t="shared" si="39"/>
        <v>0</v>
      </c>
      <c r="AF97" s="34">
        <v>0</v>
      </c>
      <c r="AG97" s="34">
        <v>0</v>
      </c>
      <c r="AH97" s="34">
        <v>0</v>
      </c>
      <c r="AI97" s="33">
        <f t="shared" si="40"/>
        <v>0</v>
      </c>
      <c r="AJ97" s="33">
        <f t="shared" si="41"/>
        <v>0</v>
      </c>
    </row>
    <row r="98" spans="1:36">
      <c r="A98" s="30" t="s">
        <v>84</v>
      </c>
      <c r="B98" s="31">
        <v>240</v>
      </c>
      <c r="C98" s="32">
        <v>129</v>
      </c>
      <c r="D98" s="32">
        <v>114</v>
      </c>
      <c r="E98" s="33">
        <f t="shared" si="28"/>
        <v>-3.2975460122699383E-2</v>
      </c>
      <c r="F98" s="33">
        <f t="shared" si="29"/>
        <v>2.9141104294478526E-2</v>
      </c>
      <c r="G98" s="34">
        <v>186</v>
      </c>
      <c r="H98" s="34">
        <v>99</v>
      </c>
      <c r="I98" s="34">
        <v>87</v>
      </c>
      <c r="J98" s="33">
        <f t="shared" si="30"/>
        <v>-2.9411764705882353E-2</v>
      </c>
      <c r="K98" s="35">
        <f t="shared" si="31"/>
        <v>2.5846702317290554E-2</v>
      </c>
      <c r="L98" s="34">
        <v>42</v>
      </c>
      <c r="M98" s="34">
        <v>21</v>
      </c>
      <c r="N98" s="34">
        <v>21</v>
      </c>
      <c r="O98" s="33">
        <f t="shared" si="32"/>
        <v>-2.9166666666666667E-2</v>
      </c>
      <c r="P98" s="33">
        <f t="shared" si="33"/>
        <v>2.9166666666666667E-2</v>
      </c>
      <c r="Q98" s="34">
        <v>0</v>
      </c>
      <c r="R98" s="34">
        <v>0</v>
      </c>
      <c r="S98" s="34">
        <v>0</v>
      </c>
      <c r="T98" s="33">
        <f t="shared" si="34"/>
        <v>0</v>
      </c>
      <c r="U98" s="33">
        <f t="shared" si="35"/>
        <v>0</v>
      </c>
      <c r="V98" s="34">
        <v>27</v>
      </c>
      <c r="W98" s="34">
        <v>15</v>
      </c>
      <c r="X98" s="34">
        <v>12</v>
      </c>
      <c r="Y98" s="33">
        <f t="shared" si="36"/>
        <v>-9.4339622641509441E-2</v>
      </c>
      <c r="Z98" s="33">
        <f t="shared" si="37"/>
        <v>7.5471698113207544E-2</v>
      </c>
      <c r="AA98" s="34">
        <v>9</v>
      </c>
      <c r="AB98" s="34">
        <v>3</v>
      </c>
      <c r="AC98" s="34">
        <v>9</v>
      </c>
      <c r="AD98" s="33">
        <f t="shared" si="38"/>
        <v>-7.6923076923076927E-2</v>
      </c>
      <c r="AE98" s="33">
        <f t="shared" si="39"/>
        <v>0.23076923076923078</v>
      </c>
      <c r="AF98" s="34">
        <v>3</v>
      </c>
      <c r="AG98" s="34">
        <v>3</v>
      </c>
      <c r="AH98" s="34">
        <v>0</v>
      </c>
      <c r="AI98" s="33">
        <f t="shared" si="40"/>
        <v>-4.7619047619047616E-2</v>
      </c>
      <c r="AJ98" s="33">
        <f t="shared" si="41"/>
        <v>0</v>
      </c>
    </row>
    <row r="99" spans="1:36">
      <c r="A99" s="30" t="s">
        <v>85</v>
      </c>
      <c r="B99" s="31">
        <v>231</v>
      </c>
      <c r="C99" s="32">
        <v>117</v>
      </c>
      <c r="D99" s="32">
        <v>111</v>
      </c>
      <c r="E99" s="33">
        <f t="shared" si="28"/>
        <v>-2.99079754601227E-2</v>
      </c>
      <c r="F99" s="33">
        <f t="shared" si="29"/>
        <v>2.8374233128834355E-2</v>
      </c>
      <c r="G99" s="34">
        <v>180</v>
      </c>
      <c r="H99" s="34">
        <v>90</v>
      </c>
      <c r="I99" s="34">
        <v>93</v>
      </c>
      <c r="J99" s="33">
        <f t="shared" si="30"/>
        <v>-2.6737967914438502E-2</v>
      </c>
      <c r="K99" s="35">
        <f t="shared" si="31"/>
        <v>2.7629233511586453E-2</v>
      </c>
      <c r="L99" s="34">
        <v>33</v>
      </c>
      <c r="M99" s="34">
        <v>21</v>
      </c>
      <c r="N99" s="34">
        <v>15</v>
      </c>
      <c r="O99" s="33">
        <f t="shared" si="32"/>
        <v>-2.9166666666666667E-2</v>
      </c>
      <c r="P99" s="33">
        <f t="shared" si="33"/>
        <v>2.0833333333333332E-2</v>
      </c>
      <c r="Q99" s="34">
        <v>3</v>
      </c>
      <c r="R99" s="34">
        <v>0</v>
      </c>
      <c r="S99" s="34">
        <v>0</v>
      </c>
      <c r="T99" s="33">
        <f t="shared" si="34"/>
        <v>0</v>
      </c>
      <c r="U99" s="33">
        <f t="shared" si="35"/>
        <v>0</v>
      </c>
      <c r="V99" s="34">
        <v>30</v>
      </c>
      <c r="W99" s="34">
        <v>15</v>
      </c>
      <c r="X99" s="34">
        <v>15</v>
      </c>
      <c r="Y99" s="33">
        <f t="shared" si="36"/>
        <v>-9.4339622641509441E-2</v>
      </c>
      <c r="Z99" s="33">
        <f t="shared" si="37"/>
        <v>9.4339622641509441E-2</v>
      </c>
      <c r="AA99" s="34">
        <v>9</v>
      </c>
      <c r="AB99" s="34">
        <v>6</v>
      </c>
      <c r="AC99" s="34">
        <v>6</v>
      </c>
      <c r="AD99" s="33">
        <f t="shared" si="38"/>
        <v>-0.15384615384615385</v>
      </c>
      <c r="AE99" s="33">
        <f t="shared" si="39"/>
        <v>0.15384615384615385</v>
      </c>
      <c r="AF99" s="34">
        <v>3</v>
      </c>
      <c r="AG99" s="34">
        <v>0</v>
      </c>
      <c r="AH99" s="34">
        <v>0</v>
      </c>
      <c r="AI99" s="33">
        <f t="shared" si="40"/>
        <v>0</v>
      </c>
      <c r="AJ99" s="33">
        <f t="shared" si="41"/>
        <v>0</v>
      </c>
    </row>
    <row r="100" spans="1:36">
      <c r="A100" s="30" t="s">
        <v>86</v>
      </c>
      <c r="B100" s="31">
        <v>207</v>
      </c>
      <c r="C100" s="32">
        <v>102</v>
      </c>
      <c r="D100" s="32">
        <v>105</v>
      </c>
      <c r="E100" s="33">
        <f t="shared" si="28"/>
        <v>-2.6073619631901839E-2</v>
      </c>
      <c r="F100" s="33">
        <f t="shared" si="29"/>
        <v>2.6840490797546013E-2</v>
      </c>
      <c r="G100" s="34">
        <v>165</v>
      </c>
      <c r="H100" s="34">
        <v>81</v>
      </c>
      <c r="I100" s="34">
        <v>84</v>
      </c>
      <c r="J100" s="33">
        <f t="shared" si="30"/>
        <v>-2.4064171122994651E-2</v>
      </c>
      <c r="K100" s="35">
        <f t="shared" si="31"/>
        <v>2.4955436720142603E-2</v>
      </c>
      <c r="L100" s="34">
        <v>45</v>
      </c>
      <c r="M100" s="34">
        <v>21</v>
      </c>
      <c r="N100" s="34">
        <v>24</v>
      </c>
      <c r="O100" s="33">
        <f t="shared" si="32"/>
        <v>-2.9166666666666667E-2</v>
      </c>
      <c r="P100" s="33">
        <f t="shared" si="33"/>
        <v>3.3333333333333333E-2</v>
      </c>
      <c r="Q100" s="34">
        <v>0</v>
      </c>
      <c r="R100" s="34">
        <v>0</v>
      </c>
      <c r="S100" s="34">
        <v>0</v>
      </c>
      <c r="T100" s="33">
        <f t="shared" si="34"/>
        <v>0</v>
      </c>
      <c r="U100" s="33">
        <f t="shared" si="35"/>
        <v>0</v>
      </c>
      <c r="V100" s="34">
        <v>12</v>
      </c>
      <c r="W100" s="34">
        <v>6</v>
      </c>
      <c r="X100" s="34">
        <v>9</v>
      </c>
      <c r="Y100" s="33">
        <f t="shared" si="36"/>
        <v>-3.7735849056603772E-2</v>
      </c>
      <c r="Z100" s="33">
        <f t="shared" si="37"/>
        <v>5.6603773584905662E-2</v>
      </c>
      <c r="AA100" s="34">
        <v>9</v>
      </c>
      <c r="AB100" s="34">
        <v>3</v>
      </c>
      <c r="AC100" s="34">
        <v>3</v>
      </c>
      <c r="AD100" s="33">
        <f t="shared" si="38"/>
        <v>-7.6923076923076927E-2</v>
      </c>
      <c r="AE100" s="33">
        <f t="shared" si="39"/>
        <v>7.6923076923076927E-2</v>
      </c>
      <c r="AF100" s="34">
        <v>3</v>
      </c>
      <c r="AG100" s="34">
        <v>3</v>
      </c>
      <c r="AH100" s="34">
        <v>0</v>
      </c>
      <c r="AI100" s="33">
        <f t="shared" si="40"/>
        <v>-4.7619047619047616E-2</v>
      </c>
      <c r="AJ100" s="33">
        <f t="shared" si="41"/>
        <v>0</v>
      </c>
    </row>
    <row r="101" spans="1:36">
      <c r="A101" s="30" t="s">
        <v>87</v>
      </c>
      <c r="B101" s="31">
        <v>225</v>
      </c>
      <c r="C101" s="32">
        <v>123</v>
      </c>
      <c r="D101" s="32">
        <v>102</v>
      </c>
      <c r="E101" s="33">
        <f t="shared" si="28"/>
        <v>-3.1441717791411042E-2</v>
      </c>
      <c r="F101" s="33">
        <f t="shared" si="29"/>
        <v>2.6073619631901839E-2</v>
      </c>
      <c r="G101" s="34">
        <v>192</v>
      </c>
      <c r="H101" s="34">
        <v>108</v>
      </c>
      <c r="I101" s="34">
        <v>84</v>
      </c>
      <c r="J101" s="33">
        <f t="shared" si="30"/>
        <v>-3.2085561497326207E-2</v>
      </c>
      <c r="K101" s="35">
        <f t="shared" si="31"/>
        <v>2.4955436720142603E-2</v>
      </c>
      <c r="L101" s="34">
        <v>33</v>
      </c>
      <c r="M101" s="34">
        <v>12</v>
      </c>
      <c r="N101" s="34">
        <v>21</v>
      </c>
      <c r="O101" s="33">
        <f t="shared" si="32"/>
        <v>-1.6666666666666666E-2</v>
      </c>
      <c r="P101" s="33">
        <f t="shared" si="33"/>
        <v>2.9166666666666667E-2</v>
      </c>
      <c r="Q101" s="34">
        <v>0</v>
      </c>
      <c r="R101" s="34">
        <v>0</v>
      </c>
      <c r="S101" s="34">
        <v>0</v>
      </c>
      <c r="T101" s="33">
        <f t="shared" si="34"/>
        <v>0</v>
      </c>
      <c r="U101" s="33">
        <f t="shared" si="35"/>
        <v>0</v>
      </c>
      <c r="V101" s="34">
        <v>9</v>
      </c>
      <c r="W101" s="34">
        <v>9</v>
      </c>
      <c r="X101" s="34">
        <v>3</v>
      </c>
      <c r="Y101" s="33">
        <f t="shared" si="36"/>
        <v>-5.6603773584905662E-2</v>
      </c>
      <c r="Z101" s="33">
        <f t="shared" si="37"/>
        <v>1.8867924528301886E-2</v>
      </c>
      <c r="AA101" s="34">
        <v>3</v>
      </c>
      <c r="AB101" s="34">
        <v>0</v>
      </c>
      <c r="AC101" s="34">
        <v>0</v>
      </c>
      <c r="AD101" s="33">
        <f t="shared" si="38"/>
        <v>0</v>
      </c>
      <c r="AE101" s="33">
        <f t="shared" si="39"/>
        <v>0</v>
      </c>
      <c r="AF101" s="34">
        <v>9</v>
      </c>
      <c r="AG101" s="34">
        <v>3</v>
      </c>
      <c r="AH101" s="34">
        <v>3</v>
      </c>
      <c r="AI101" s="33">
        <f t="shared" si="40"/>
        <v>-4.7619047619047616E-2</v>
      </c>
      <c r="AJ101" s="33">
        <f t="shared" si="41"/>
        <v>4.7619047619047616E-2</v>
      </c>
    </row>
    <row r="102" spans="1:36">
      <c r="A102" s="30" t="s">
        <v>88</v>
      </c>
      <c r="B102" s="31">
        <v>258</v>
      </c>
      <c r="C102" s="32">
        <v>126</v>
      </c>
      <c r="D102" s="32">
        <v>129</v>
      </c>
      <c r="E102" s="33">
        <f t="shared" si="28"/>
        <v>-3.2208588957055216E-2</v>
      </c>
      <c r="F102" s="33">
        <f t="shared" si="29"/>
        <v>3.2975460122699383E-2</v>
      </c>
      <c r="G102" s="34">
        <v>219</v>
      </c>
      <c r="H102" s="34">
        <v>108</v>
      </c>
      <c r="I102" s="34">
        <v>111</v>
      </c>
      <c r="J102" s="33">
        <f t="shared" si="30"/>
        <v>-3.2085561497326207E-2</v>
      </c>
      <c r="K102" s="35">
        <f t="shared" si="31"/>
        <v>3.2976827094474151E-2</v>
      </c>
      <c r="L102" s="34">
        <v>54</v>
      </c>
      <c r="M102" s="34">
        <v>24</v>
      </c>
      <c r="N102" s="34">
        <v>33</v>
      </c>
      <c r="O102" s="33">
        <f t="shared" si="32"/>
        <v>-3.3333333333333333E-2</v>
      </c>
      <c r="P102" s="33">
        <f t="shared" si="33"/>
        <v>4.583333333333333E-2</v>
      </c>
      <c r="Q102" s="34">
        <v>6</v>
      </c>
      <c r="R102" s="34">
        <v>3</v>
      </c>
      <c r="S102" s="34">
        <v>3</v>
      </c>
      <c r="T102" s="33">
        <f t="shared" si="34"/>
        <v>-0.1</v>
      </c>
      <c r="U102" s="33">
        <f t="shared" si="35"/>
        <v>0.1</v>
      </c>
      <c r="V102" s="34">
        <v>6</v>
      </c>
      <c r="W102" s="34">
        <v>3</v>
      </c>
      <c r="X102" s="34">
        <v>6</v>
      </c>
      <c r="Y102" s="33">
        <f t="shared" si="36"/>
        <v>-1.8867924528301886E-2</v>
      </c>
      <c r="Z102" s="33">
        <f t="shared" si="37"/>
        <v>3.7735849056603772E-2</v>
      </c>
      <c r="AA102" s="34">
        <v>0</v>
      </c>
      <c r="AB102" s="34">
        <v>0</v>
      </c>
      <c r="AC102" s="34">
        <v>0</v>
      </c>
      <c r="AD102" s="33">
        <f t="shared" si="38"/>
        <v>0</v>
      </c>
      <c r="AE102" s="33">
        <f t="shared" si="39"/>
        <v>0</v>
      </c>
      <c r="AF102" s="34">
        <v>3</v>
      </c>
      <c r="AG102" s="34">
        <v>3</v>
      </c>
      <c r="AH102" s="34">
        <v>0</v>
      </c>
      <c r="AI102" s="33">
        <f t="shared" si="40"/>
        <v>-4.7619047619047616E-2</v>
      </c>
      <c r="AJ102" s="33">
        <f t="shared" si="41"/>
        <v>0</v>
      </c>
    </row>
    <row r="103" spans="1:36">
      <c r="A103" s="30" t="s">
        <v>89</v>
      </c>
      <c r="B103" s="31">
        <v>258</v>
      </c>
      <c r="C103" s="32">
        <v>111</v>
      </c>
      <c r="D103" s="32">
        <v>150</v>
      </c>
      <c r="E103" s="33">
        <f t="shared" si="28"/>
        <v>-2.8374233128834355E-2</v>
      </c>
      <c r="F103" s="33">
        <f t="shared" si="29"/>
        <v>3.834355828220859E-2</v>
      </c>
      <c r="G103" s="34">
        <v>216</v>
      </c>
      <c r="H103" s="34">
        <v>96</v>
      </c>
      <c r="I103" s="34">
        <v>120</v>
      </c>
      <c r="J103" s="33">
        <f t="shared" si="30"/>
        <v>-2.8520499108734401E-2</v>
      </c>
      <c r="K103" s="35">
        <f t="shared" si="31"/>
        <v>3.5650623885918005E-2</v>
      </c>
      <c r="L103" s="34">
        <v>48</v>
      </c>
      <c r="M103" s="34">
        <v>18</v>
      </c>
      <c r="N103" s="34">
        <v>27</v>
      </c>
      <c r="O103" s="33">
        <f t="shared" si="32"/>
        <v>-2.5000000000000001E-2</v>
      </c>
      <c r="P103" s="33">
        <f t="shared" si="33"/>
        <v>3.7499999999999999E-2</v>
      </c>
      <c r="Q103" s="34">
        <v>3</v>
      </c>
      <c r="R103" s="34">
        <v>3</v>
      </c>
      <c r="S103" s="34">
        <v>0</v>
      </c>
      <c r="T103" s="33">
        <f t="shared" si="34"/>
        <v>-0.1</v>
      </c>
      <c r="U103" s="33">
        <f t="shared" si="35"/>
        <v>0</v>
      </c>
      <c r="V103" s="34">
        <v>6</v>
      </c>
      <c r="W103" s="34">
        <v>0</v>
      </c>
      <c r="X103" s="34">
        <v>6</v>
      </c>
      <c r="Y103" s="33">
        <f t="shared" si="36"/>
        <v>0</v>
      </c>
      <c r="Z103" s="33">
        <f t="shared" si="37"/>
        <v>3.7735849056603772E-2</v>
      </c>
      <c r="AA103" s="34">
        <v>0</v>
      </c>
      <c r="AB103" s="34">
        <v>0</v>
      </c>
      <c r="AC103" s="34">
        <v>0</v>
      </c>
      <c r="AD103" s="33">
        <f t="shared" si="38"/>
        <v>0</v>
      </c>
      <c r="AE103" s="33">
        <f t="shared" si="39"/>
        <v>0</v>
      </c>
      <c r="AF103" s="34">
        <v>6</v>
      </c>
      <c r="AG103" s="34">
        <v>0</v>
      </c>
      <c r="AH103" s="34">
        <v>6</v>
      </c>
      <c r="AI103" s="33">
        <f t="shared" si="40"/>
        <v>0</v>
      </c>
      <c r="AJ103" s="33">
        <f t="shared" si="41"/>
        <v>9.5238095238095233E-2</v>
      </c>
    </row>
    <row r="104" spans="1:36">
      <c r="A104" s="30" t="s">
        <v>90</v>
      </c>
      <c r="B104" s="31">
        <v>327</v>
      </c>
      <c r="C104" s="32">
        <v>171</v>
      </c>
      <c r="D104" s="32">
        <v>156</v>
      </c>
      <c r="E104" s="33">
        <f t="shared" si="28"/>
        <v>-4.3711656441717789E-2</v>
      </c>
      <c r="F104" s="33">
        <f t="shared" si="29"/>
        <v>3.9877300613496931E-2</v>
      </c>
      <c r="G104" s="34">
        <v>279</v>
      </c>
      <c r="H104" s="34">
        <v>147</v>
      </c>
      <c r="I104" s="34">
        <v>135</v>
      </c>
      <c r="J104" s="33">
        <f t="shared" si="30"/>
        <v>-4.3672014260249553E-2</v>
      </c>
      <c r="K104" s="35">
        <f t="shared" si="31"/>
        <v>4.0106951871657755E-2</v>
      </c>
      <c r="L104" s="34">
        <v>48</v>
      </c>
      <c r="M104" s="34">
        <v>27</v>
      </c>
      <c r="N104" s="34">
        <v>18</v>
      </c>
      <c r="O104" s="33">
        <f t="shared" si="32"/>
        <v>-3.7499999999999999E-2</v>
      </c>
      <c r="P104" s="33">
        <f t="shared" si="33"/>
        <v>2.5000000000000001E-2</v>
      </c>
      <c r="Q104" s="34">
        <v>3</v>
      </c>
      <c r="R104" s="34">
        <v>3</v>
      </c>
      <c r="S104" s="34">
        <v>0</v>
      </c>
      <c r="T104" s="33">
        <f t="shared" si="34"/>
        <v>-0.1</v>
      </c>
      <c r="U104" s="33">
        <f t="shared" si="35"/>
        <v>0</v>
      </c>
      <c r="V104" s="34">
        <v>6</v>
      </c>
      <c r="W104" s="34">
        <v>3</v>
      </c>
      <c r="X104" s="34">
        <v>3</v>
      </c>
      <c r="Y104" s="33">
        <f t="shared" si="36"/>
        <v>-1.8867924528301886E-2</v>
      </c>
      <c r="Z104" s="33">
        <f t="shared" si="37"/>
        <v>1.8867924528301886E-2</v>
      </c>
      <c r="AA104" s="34">
        <v>0</v>
      </c>
      <c r="AB104" s="34">
        <v>0</v>
      </c>
      <c r="AC104" s="34">
        <v>0</v>
      </c>
      <c r="AD104" s="33">
        <f t="shared" si="38"/>
        <v>0</v>
      </c>
      <c r="AE104" s="33">
        <f t="shared" si="39"/>
        <v>0</v>
      </c>
      <c r="AF104" s="34">
        <v>15</v>
      </c>
      <c r="AG104" s="34">
        <v>9</v>
      </c>
      <c r="AH104" s="34">
        <v>9</v>
      </c>
      <c r="AI104" s="33">
        <f t="shared" si="40"/>
        <v>-0.14285714285714285</v>
      </c>
      <c r="AJ104" s="33">
        <f t="shared" si="41"/>
        <v>0.14285714285714285</v>
      </c>
    </row>
    <row r="105" spans="1:36">
      <c r="A105" s="30" t="s">
        <v>91</v>
      </c>
      <c r="B105" s="31">
        <v>345</v>
      </c>
      <c r="C105" s="32">
        <v>177</v>
      </c>
      <c r="D105" s="32">
        <v>168</v>
      </c>
      <c r="E105" s="33">
        <f t="shared" si="28"/>
        <v>-4.5245398773006137E-2</v>
      </c>
      <c r="F105" s="33">
        <f t="shared" si="29"/>
        <v>4.2944785276073622E-2</v>
      </c>
      <c r="G105" s="34">
        <v>312</v>
      </c>
      <c r="H105" s="34">
        <v>165</v>
      </c>
      <c r="I105" s="34">
        <v>150</v>
      </c>
      <c r="J105" s="33">
        <f t="shared" si="30"/>
        <v>-4.9019607843137254E-2</v>
      </c>
      <c r="K105" s="35">
        <f t="shared" si="31"/>
        <v>4.4563279857397504E-2</v>
      </c>
      <c r="L105" s="34">
        <v>33</v>
      </c>
      <c r="M105" s="34">
        <v>18</v>
      </c>
      <c r="N105" s="34">
        <v>18</v>
      </c>
      <c r="O105" s="33">
        <f t="shared" si="32"/>
        <v>-2.5000000000000001E-2</v>
      </c>
      <c r="P105" s="33">
        <f t="shared" si="33"/>
        <v>2.5000000000000001E-2</v>
      </c>
      <c r="Q105" s="34">
        <v>0</v>
      </c>
      <c r="R105" s="34">
        <v>0</v>
      </c>
      <c r="S105" s="34">
        <v>0</v>
      </c>
      <c r="T105" s="33">
        <f t="shared" si="34"/>
        <v>0</v>
      </c>
      <c r="U105" s="33">
        <f t="shared" si="35"/>
        <v>0</v>
      </c>
      <c r="V105" s="34">
        <v>6</v>
      </c>
      <c r="W105" s="34">
        <v>0</v>
      </c>
      <c r="X105" s="34">
        <v>6</v>
      </c>
      <c r="Y105" s="33">
        <f t="shared" si="36"/>
        <v>0</v>
      </c>
      <c r="Z105" s="33">
        <f t="shared" si="37"/>
        <v>3.7735849056603772E-2</v>
      </c>
      <c r="AA105" s="34">
        <v>0</v>
      </c>
      <c r="AB105" s="34">
        <v>0</v>
      </c>
      <c r="AC105" s="34">
        <v>0</v>
      </c>
      <c r="AD105" s="33">
        <f t="shared" si="38"/>
        <v>0</v>
      </c>
      <c r="AE105" s="33">
        <f t="shared" si="39"/>
        <v>0</v>
      </c>
      <c r="AF105" s="34">
        <v>3</v>
      </c>
      <c r="AG105" s="34">
        <v>3</v>
      </c>
      <c r="AH105" s="34">
        <v>0</v>
      </c>
      <c r="AI105" s="33">
        <f t="shared" si="40"/>
        <v>-4.7619047619047616E-2</v>
      </c>
      <c r="AJ105" s="33">
        <f t="shared" si="41"/>
        <v>0</v>
      </c>
    </row>
    <row r="106" spans="1:36">
      <c r="A106" s="30" t="s">
        <v>92</v>
      </c>
      <c r="B106" s="31">
        <v>291</v>
      </c>
      <c r="C106" s="32">
        <v>156</v>
      </c>
      <c r="D106" s="32">
        <v>135</v>
      </c>
      <c r="E106" s="33">
        <f t="shared" si="28"/>
        <v>-3.9877300613496931E-2</v>
      </c>
      <c r="F106" s="33">
        <f t="shared" si="29"/>
        <v>3.4509202453987732E-2</v>
      </c>
      <c r="G106" s="34">
        <v>279</v>
      </c>
      <c r="H106" s="34">
        <v>150</v>
      </c>
      <c r="I106" s="34">
        <v>129</v>
      </c>
      <c r="J106" s="33">
        <f t="shared" si="30"/>
        <v>-4.4563279857397504E-2</v>
      </c>
      <c r="K106" s="35">
        <f t="shared" si="31"/>
        <v>3.8324420677361852E-2</v>
      </c>
      <c r="L106" s="34">
        <v>12</v>
      </c>
      <c r="M106" s="34">
        <v>9</v>
      </c>
      <c r="N106" s="34">
        <v>6</v>
      </c>
      <c r="O106" s="33">
        <f t="shared" si="32"/>
        <v>-1.2500000000000001E-2</v>
      </c>
      <c r="P106" s="33">
        <f t="shared" si="33"/>
        <v>8.3333333333333332E-3</v>
      </c>
      <c r="Q106" s="34">
        <v>0</v>
      </c>
      <c r="R106" s="34">
        <v>0</v>
      </c>
      <c r="S106" s="34">
        <v>0</v>
      </c>
      <c r="T106" s="33">
        <f t="shared" si="34"/>
        <v>0</v>
      </c>
      <c r="U106" s="33">
        <f t="shared" si="35"/>
        <v>0</v>
      </c>
      <c r="V106" s="34">
        <v>6</v>
      </c>
      <c r="W106" s="34">
        <v>3</v>
      </c>
      <c r="X106" s="34">
        <v>3</v>
      </c>
      <c r="Y106" s="33">
        <f t="shared" si="36"/>
        <v>-1.8867924528301886E-2</v>
      </c>
      <c r="Z106" s="33">
        <f t="shared" si="37"/>
        <v>1.8867924528301886E-2</v>
      </c>
      <c r="AA106" s="34">
        <v>0</v>
      </c>
      <c r="AB106" s="34">
        <v>0</v>
      </c>
      <c r="AC106" s="34">
        <v>0</v>
      </c>
      <c r="AD106" s="33">
        <f t="shared" si="38"/>
        <v>0</v>
      </c>
      <c r="AE106" s="33">
        <f t="shared" si="39"/>
        <v>0</v>
      </c>
      <c r="AF106" s="34">
        <v>3</v>
      </c>
      <c r="AG106" s="34">
        <v>3</v>
      </c>
      <c r="AH106" s="34">
        <v>0</v>
      </c>
      <c r="AI106" s="33">
        <f t="shared" si="40"/>
        <v>-4.7619047619047616E-2</v>
      </c>
      <c r="AJ106" s="33">
        <f t="shared" si="41"/>
        <v>0</v>
      </c>
    </row>
    <row r="107" spans="1:36">
      <c r="A107" s="30" t="s">
        <v>93</v>
      </c>
      <c r="B107" s="31">
        <v>243</v>
      </c>
      <c r="C107" s="32">
        <v>132</v>
      </c>
      <c r="D107" s="32">
        <v>111</v>
      </c>
      <c r="E107" s="33">
        <f t="shared" si="28"/>
        <v>-3.3742331288343558E-2</v>
      </c>
      <c r="F107" s="33">
        <f t="shared" si="29"/>
        <v>2.8374233128834355E-2</v>
      </c>
      <c r="G107" s="34">
        <v>225</v>
      </c>
      <c r="H107" s="34">
        <v>120</v>
      </c>
      <c r="I107" s="34">
        <v>105</v>
      </c>
      <c r="J107" s="33">
        <f t="shared" si="30"/>
        <v>-3.5650623885918005E-2</v>
      </c>
      <c r="K107" s="35">
        <f t="shared" si="31"/>
        <v>3.1194295900178252E-2</v>
      </c>
      <c r="L107" s="34">
        <v>21</v>
      </c>
      <c r="M107" s="34">
        <v>15</v>
      </c>
      <c r="N107" s="34">
        <v>9</v>
      </c>
      <c r="O107" s="33">
        <f t="shared" si="32"/>
        <v>-2.0833333333333332E-2</v>
      </c>
      <c r="P107" s="33">
        <f t="shared" si="33"/>
        <v>1.2500000000000001E-2</v>
      </c>
      <c r="Q107" s="34">
        <v>0</v>
      </c>
      <c r="R107" s="34">
        <v>0</v>
      </c>
      <c r="S107" s="34">
        <v>0</v>
      </c>
      <c r="T107" s="33">
        <f t="shared" si="34"/>
        <v>0</v>
      </c>
      <c r="U107" s="33">
        <f t="shared" si="35"/>
        <v>0</v>
      </c>
      <c r="V107" s="34">
        <v>0</v>
      </c>
      <c r="W107" s="34">
        <v>0</v>
      </c>
      <c r="X107" s="34">
        <v>0</v>
      </c>
      <c r="Y107" s="33">
        <f t="shared" si="36"/>
        <v>0</v>
      </c>
      <c r="Z107" s="33">
        <f t="shared" si="37"/>
        <v>0</v>
      </c>
      <c r="AA107" s="34">
        <v>0</v>
      </c>
      <c r="AB107" s="34">
        <v>0</v>
      </c>
      <c r="AC107" s="34">
        <v>0</v>
      </c>
      <c r="AD107" s="33">
        <f t="shared" si="38"/>
        <v>0</v>
      </c>
      <c r="AE107" s="33">
        <f t="shared" si="39"/>
        <v>0</v>
      </c>
      <c r="AF107" s="34">
        <v>0</v>
      </c>
      <c r="AG107" s="34">
        <v>0</v>
      </c>
      <c r="AH107" s="34">
        <v>3</v>
      </c>
      <c r="AI107" s="33">
        <f t="shared" si="40"/>
        <v>0</v>
      </c>
      <c r="AJ107" s="33">
        <f t="shared" si="41"/>
        <v>4.7619047619047616E-2</v>
      </c>
    </row>
    <row r="108" spans="1:36">
      <c r="A108" s="30" t="s">
        <v>94</v>
      </c>
      <c r="B108" s="31">
        <v>147</v>
      </c>
      <c r="C108" s="32">
        <v>75</v>
      </c>
      <c r="D108" s="32">
        <v>69</v>
      </c>
      <c r="E108" s="33">
        <f t="shared" si="28"/>
        <v>-1.9171779141104295E-2</v>
      </c>
      <c r="F108" s="33">
        <f t="shared" si="29"/>
        <v>1.763803680981595E-2</v>
      </c>
      <c r="G108" s="34">
        <v>138</v>
      </c>
      <c r="H108" s="34">
        <v>72</v>
      </c>
      <c r="I108" s="34">
        <v>69</v>
      </c>
      <c r="J108" s="33">
        <f t="shared" si="30"/>
        <v>-2.1390374331550801E-2</v>
      </c>
      <c r="K108" s="35">
        <f t="shared" si="31"/>
        <v>2.0499108734402853E-2</v>
      </c>
      <c r="L108" s="34">
        <v>9</v>
      </c>
      <c r="M108" s="34">
        <v>9</v>
      </c>
      <c r="N108" s="34">
        <v>0</v>
      </c>
      <c r="O108" s="33">
        <f t="shared" si="32"/>
        <v>-1.2500000000000001E-2</v>
      </c>
      <c r="P108" s="33">
        <f t="shared" si="33"/>
        <v>0</v>
      </c>
      <c r="Q108" s="34">
        <v>0</v>
      </c>
      <c r="R108" s="34">
        <v>0</v>
      </c>
      <c r="S108" s="34">
        <v>0</v>
      </c>
      <c r="T108" s="33">
        <f t="shared" si="34"/>
        <v>0</v>
      </c>
      <c r="U108" s="33">
        <f t="shared" si="35"/>
        <v>0</v>
      </c>
      <c r="V108" s="34">
        <v>3</v>
      </c>
      <c r="W108" s="34">
        <v>0</v>
      </c>
      <c r="X108" s="34">
        <v>3</v>
      </c>
      <c r="Y108" s="33">
        <f t="shared" si="36"/>
        <v>0</v>
      </c>
      <c r="Z108" s="33">
        <f t="shared" si="37"/>
        <v>1.8867924528301886E-2</v>
      </c>
      <c r="AA108" s="34">
        <v>0</v>
      </c>
      <c r="AB108" s="34">
        <v>0</v>
      </c>
      <c r="AC108" s="34">
        <v>0</v>
      </c>
      <c r="AD108" s="33">
        <f t="shared" si="38"/>
        <v>0</v>
      </c>
      <c r="AE108" s="33">
        <f t="shared" si="39"/>
        <v>0</v>
      </c>
      <c r="AF108" s="34">
        <v>0</v>
      </c>
      <c r="AG108" s="34">
        <v>0</v>
      </c>
      <c r="AH108" s="34">
        <v>0</v>
      </c>
      <c r="AI108" s="33">
        <f t="shared" si="40"/>
        <v>0</v>
      </c>
      <c r="AJ108" s="33">
        <f t="shared" si="41"/>
        <v>0</v>
      </c>
    </row>
    <row r="109" spans="1:36">
      <c r="A109" s="30" t="s">
        <v>95</v>
      </c>
      <c r="B109" s="31">
        <v>84</v>
      </c>
      <c r="C109" s="32">
        <v>33</v>
      </c>
      <c r="D109" s="32">
        <v>48</v>
      </c>
      <c r="E109" s="33">
        <f t="shared" si="28"/>
        <v>-8.4355828220858894E-3</v>
      </c>
      <c r="F109" s="33">
        <f t="shared" si="29"/>
        <v>1.2269938650306749E-2</v>
      </c>
      <c r="G109" s="34">
        <v>78</v>
      </c>
      <c r="H109" s="34">
        <v>33</v>
      </c>
      <c r="I109" s="34">
        <v>42</v>
      </c>
      <c r="J109" s="33">
        <f t="shared" si="30"/>
        <v>-9.8039215686274508E-3</v>
      </c>
      <c r="K109" s="35">
        <f t="shared" si="31"/>
        <v>1.2477718360071301E-2</v>
      </c>
      <c r="L109" s="34">
        <v>6</v>
      </c>
      <c r="M109" s="34">
        <v>3</v>
      </c>
      <c r="N109" s="34">
        <v>6</v>
      </c>
      <c r="O109" s="33">
        <f t="shared" si="32"/>
        <v>-4.1666666666666666E-3</v>
      </c>
      <c r="P109" s="33">
        <f t="shared" si="33"/>
        <v>8.3333333333333332E-3</v>
      </c>
      <c r="Q109" s="34">
        <v>0</v>
      </c>
      <c r="R109" s="34">
        <v>0</v>
      </c>
      <c r="S109" s="34">
        <v>0</v>
      </c>
      <c r="T109" s="33">
        <f t="shared" si="34"/>
        <v>0</v>
      </c>
      <c r="U109" s="33">
        <f t="shared" si="35"/>
        <v>0</v>
      </c>
      <c r="V109" s="34">
        <v>0</v>
      </c>
      <c r="W109" s="34">
        <v>0</v>
      </c>
      <c r="X109" s="34">
        <v>0</v>
      </c>
      <c r="Y109" s="33">
        <f t="shared" si="36"/>
        <v>0</v>
      </c>
      <c r="Z109" s="33">
        <f t="shared" si="37"/>
        <v>0</v>
      </c>
      <c r="AA109" s="34">
        <v>0</v>
      </c>
      <c r="AB109" s="34">
        <v>0</v>
      </c>
      <c r="AC109" s="34">
        <v>0</v>
      </c>
      <c r="AD109" s="33">
        <f t="shared" si="38"/>
        <v>0</v>
      </c>
      <c r="AE109" s="33">
        <f t="shared" si="39"/>
        <v>0</v>
      </c>
      <c r="AF109" s="34">
        <v>0</v>
      </c>
      <c r="AG109" s="34">
        <v>0</v>
      </c>
      <c r="AH109" s="34">
        <v>0</v>
      </c>
      <c r="AI109" s="33">
        <f t="shared" si="40"/>
        <v>0</v>
      </c>
      <c r="AJ109" s="33">
        <f t="shared" si="41"/>
        <v>0</v>
      </c>
    </row>
    <row r="110" spans="1:36">
      <c r="A110" s="30" t="s">
        <v>283</v>
      </c>
      <c r="B110" s="31">
        <v>48</v>
      </c>
      <c r="C110" s="32">
        <v>24</v>
      </c>
      <c r="D110" s="32">
        <v>24</v>
      </c>
      <c r="E110" s="33">
        <f t="shared" si="28"/>
        <v>-6.1349693251533744E-3</v>
      </c>
      <c r="F110" s="33">
        <f t="shared" si="29"/>
        <v>6.1349693251533744E-3</v>
      </c>
      <c r="G110" s="34">
        <v>45</v>
      </c>
      <c r="H110" s="34">
        <v>21</v>
      </c>
      <c r="I110" s="34">
        <v>24</v>
      </c>
      <c r="J110" s="33">
        <f t="shared" si="30"/>
        <v>-6.2388591800356507E-3</v>
      </c>
      <c r="K110" s="35">
        <f t="shared" si="31"/>
        <v>7.1301247771836003E-3</v>
      </c>
      <c r="L110" s="34">
        <v>3</v>
      </c>
      <c r="M110" s="34">
        <v>0</v>
      </c>
      <c r="N110" s="34">
        <v>3</v>
      </c>
      <c r="O110" s="33">
        <f t="shared" si="32"/>
        <v>0</v>
      </c>
      <c r="P110" s="33">
        <f t="shared" si="33"/>
        <v>4.1666666666666666E-3</v>
      </c>
      <c r="Q110" s="34">
        <v>0</v>
      </c>
      <c r="R110" s="34">
        <v>0</v>
      </c>
      <c r="S110" s="34">
        <v>0</v>
      </c>
      <c r="T110" s="33">
        <f t="shared" si="34"/>
        <v>0</v>
      </c>
      <c r="U110" s="33">
        <f t="shared" si="35"/>
        <v>0</v>
      </c>
      <c r="V110" s="34">
        <v>0</v>
      </c>
      <c r="W110" s="34">
        <v>0</v>
      </c>
      <c r="X110" s="34">
        <v>0</v>
      </c>
      <c r="Y110" s="33">
        <f t="shared" si="36"/>
        <v>0</v>
      </c>
      <c r="Z110" s="33">
        <f t="shared" si="37"/>
        <v>0</v>
      </c>
      <c r="AA110" s="34">
        <v>0</v>
      </c>
      <c r="AB110" s="34">
        <v>0</v>
      </c>
      <c r="AC110" s="34">
        <v>0</v>
      </c>
      <c r="AD110" s="33">
        <f t="shared" si="38"/>
        <v>0</v>
      </c>
      <c r="AE110" s="33">
        <f t="shared" si="39"/>
        <v>0</v>
      </c>
      <c r="AF110" s="34">
        <v>0</v>
      </c>
      <c r="AG110" s="34">
        <v>0</v>
      </c>
      <c r="AH110" s="34">
        <v>0</v>
      </c>
      <c r="AI110" s="33">
        <f t="shared" si="40"/>
        <v>0</v>
      </c>
      <c r="AJ110" s="33">
        <f t="shared" si="41"/>
        <v>0</v>
      </c>
    </row>
    <row r="111" spans="1:36">
      <c r="A111" s="30" t="s">
        <v>282</v>
      </c>
      <c r="B111" s="31">
        <v>24</v>
      </c>
      <c r="C111" s="32">
        <v>6</v>
      </c>
      <c r="D111" s="32">
        <v>18</v>
      </c>
      <c r="E111" s="33">
        <f t="shared" si="28"/>
        <v>-1.5337423312883436E-3</v>
      </c>
      <c r="F111" s="33">
        <f t="shared" si="29"/>
        <v>4.601226993865031E-3</v>
      </c>
      <c r="G111" s="34">
        <v>24</v>
      </c>
      <c r="H111" s="34">
        <v>6</v>
      </c>
      <c r="I111" s="34">
        <v>18</v>
      </c>
      <c r="J111" s="33">
        <f t="shared" si="30"/>
        <v>-1.7825311942959001E-3</v>
      </c>
      <c r="K111" s="35">
        <f t="shared" si="31"/>
        <v>5.3475935828877002E-3</v>
      </c>
      <c r="L111" s="34">
        <v>0</v>
      </c>
      <c r="M111" s="34">
        <v>0</v>
      </c>
      <c r="N111" s="34">
        <v>0</v>
      </c>
      <c r="O111" s="33">
        <f t="shared" si="32"/>
        <v>0</v>
      </c>
      <c r="P111" s="33">
        <f t="shared" si="33"/>
        <v>0</v>
      </c>
      <c r="Q111" s="34">
        <v>0</v>
      </c>
      <c r="R111" s="34">
        <v>0</v>
      </c>
      <c r="S111" s="34">
        <v>0</v>
      </c>
      <c r="T111" s="33">
        <f t="shared" si="34"/>
        <v>0</v>
      </c>
      <c r="U111" s="33">
        <f t="shared" si="35"/>
        <v>0</v>
      </c>
      <c r="V111" s="34">
        <v>0</v>
      </c>
      <c r="W111" s="34">
        <v>0</v>
      </c>
      <c r="X111" s="34">
        <v>0</v>
      </c>
      <c r="Y111" s="33">
        <f t="shared" si="36"/>
        <v>0</v>
      </c>
      <c r="Z111" s="33">
        <f t="shared" si="37"/>
        <v>0</v>
      </c>
      <c r="AA111" s="34">
        <v>0</v>
      </c>
      <c r="AB111" s="34">
        <v>0</v>
      </c>
      <c r="AC111" s="34">
        <v>0</v>
      </c>
      <c r="AD111" s="33">
        <f t="shared" si="38"/>
        <v>0</v>
      </c>
      <c r="AE111" s="33">
        <f t="shared" si="39"/>
        <v>0</v>
      </c>
      <c r="AF111" s="34">
        <v>0</v>
      </c>
      <c r="AG111" s="34">
        <v>0</v>
      </c>
      <c r="AH111" s="34">
        <v>0</v>
      </c>
      <c r="AI111" s="33">
        <f t="shared" si="40"/>
        <v>0</v>
      </c>
      <c r="AJ111" s="33">
        <f t="shared" si="41"/>
        <v>0</v>
      </c>
    </row>
    <row r="112" spans="1:36">
      <c r="A112" s="30" t="s">
        <v>76</v>
      </c>
      <c r="B112" s="32">
        <v>3912</v>
      </c>
      <c r="C112" s="32">
        <v>1998</v>
      </c>
      <c r="D112" s="32">
        <v>1911</v>
      </c>
      <c r="E112" s="33">
        <f t="shared" si="28"/>
        <v>-0.51073619631901845</v>
      </c>
      <c r="F112" s="33">
        <f t="shared" si="29"/>
        <v>0.48849693251533743</v>
      </c>
      <c r="G112" s="34">
        <v>3366</v>
      </c>
      <c r="H112" s="34">
        <v>1719</v>
      </c>
      <c r="I112" s="34">
        <v>1647</v>
      </c>
      <c r="J112" s="33">
        <f t="shared" si="30"/>
        <v>-0.51069518716577544</v>
      </c>
      <c r="K112" s="35">
        <f t="shared" si="31"/>
        <v>0.48930481283422461</v>
      </c>
      <c r="L112" s="34">
        <v>720</v>
      </c>
      <c r="M112" s="34">
        <v>366</v>
      </c>
      <c r="N112" s="34">
        <v>354</v>
      </c>
      <c r="O112" s="33">
        <f t="shared" si="32"/>
        <v>-0.5083333333333333</v>
      </c>
      <c r="P112" s="33">
        <f t="shared" si="33"/>
        <v>0.49166666666666664</v>
      </c>
      <c r="Q112" s="34">
        <v>30</v>
      </c>
      <c r="R112" s="34">
        <v>15</v>
      </c>
      <c r="S112" s="34">
        <v>12</v>
      </c>
      <c r="T112" s="33">
        <f t="shared" si="34"/>
        <v>-0.5</v>
      </c>
      <c r="U112" s="33">
        <f t="shared" si="35"/>
        <v>0.4</v>
      </c>
      <c r="V112" s="34">
        <v>159</v>
      </c>
      <c r="W112" s="34">
        <v>75</v>
      </c>
      <c r="X112" s="34">
        <v>84</v>
      </c>
      <c r="Y112" s="33">
        <f t="shared" si="36"/>
        <v>-0.47169811320754718</v>
      </c>
      <c r="Z112" s="33">
        <f t="shared" si="37"/>
        <v>0.52830188679245282</v>
      </c>
      <c r="AA112" s="34">
        <v>39</v>
      </c>
      <c r="AB112" s="34">
        <v>15</v>
      </c>
      <c r="AC112" s="34">
        <v>21</v>
      </c>
      <c r="AD112" s="33">
        <f t="shared" si="38"/>
        <v>-0.38461538461538464</v>
      </c>
      <c r="AE112" s="33">
        <f t="shared" si="39"/>
        <v>0.53846153846153844</v>
      </c>
      <c r="AF112" s="34">
        <v>63</v>
      </c>
      <c r="AG112" s="34">
        <v>36</v>
      </c>
      <c r="AH112" s="34">
        <v>27</v>
      </c>
      <c r="AI112" s="33">
        <f t="shared" si="40"/>
        <v>-0.5714285714285714</v>
      </c>
      <c r="AJ112" s="33">
        <f t="shared" si="41"/>
        <v>0.42857142857142855</v>
      </c>
    </row>
    <row r="113" spans="1:15">
      <c r="A113" s="36"/>
      <c r="B113" s="36"/>
      <c r="C113" s="36"/>
      <c r="D113" s="36"/>
      <c r="E113" s="36"/>
      <c r="F113" s="36"/>
      <c r="O113" s="37"/>
    </row>
    <row r="114" spans="1:15">
      <c r="A114" s="36"/>
      <c r="B114" s="36"/>
      <c r="C114" s="36"/>
      <c r="D114" s="36"/>
      <c r="E114" s="36"/>
      <c r="F114" s="36"/>
    </row>
    <row r="115" spans="1:15">
      <c r="A115" s="38"/>
      <c r="B115" s="38"/>
      <c r="C115" s="38"/>
      <c r="D115" s="38"/>
      <c r="E115" s="38"/>
      <c r="F115" s="38"/>
    </row>
    <row r="116" spans="1:15">
      <c r="A116" s="38"/>
      <c r="B116" s="38"/>
      <c r="C116" s="38"/>
      <c r="D116" s="38"/>
      <c r="E116" s="38"/>
      <c r="F116" s="38"/>
    </row>
    <row r="117" spans="1:15">
      <c r="A117" s="38"/>
      <c r="B117" s="38"/>
      <c r="C117" s="38"/>
      <c r="D117" s="38"/>
      <c r="E117" s="38"/>
      <c r="F117" s="38"/>
    </row>
    <row r="118" spans="1:15">
      <c r="A118" s="38"/>
      <c r="B118" s="38"/>
      <c r="C118" s="38"/>
      <c r="D118" s="38"/>
      <c r="E118" s="38"/>
      <c r="F118" s="38"/>
    </row>
    <row r="119" spans="1:15">
      <c r="A119" s="38"/>
      <c r="B119" s="38"/>
      <c r="C119" s="38"/>
      <c r="D119" s="38"/>
      <c r="E119" s="38"/>
      <c r="F119" s="38"/>
    </row>
    <row r="120" spans="1:15">
      <c r="A120" s="38"/>
      <c r="B120" s="38"/>
      <c r="C120" s="38"/>
      <c r="D120" s="38"/>
      <c r="E120" s="38"/>
      <c r="F120" s="38"/>
    </row>
    <row r="121" spans="1:15">
      <c r="A121" s="38"/>
      <c r="B121" s="38"/>
      <c r="C121" s="38"/>
      <c r="D121" s="38"/>
      <c r="E121" s="38"/>
      <c r="F121" s="38"/>
    </row>
    <row r="122" spans="1:15">
      <c r="A122" s="38"/>
      <c r="B122" s="38"/>
      <c r="C122" s="38"/>
      <c r="D122" s="38"/>
      <c r="E122" s="38"/>
      <c r="F122" s="38"/>
    </row>
    <row r="123" spans="1:15">
      <c r="A123" s="38"/>
      <c r="B123" s="38"/>
      <c r="C123" s="38"/>
      <c r="D123" s="38"/>
      <c r="E123" s="38"/>
      <c r="F123" s="38"/>
    </row>
    <row r="124" spans="1:15">
      <c r="A124" s="38"/>
      <c r="B124" s="38"/>
      <c r="C124" s="38"/>
      <c r="D124" s="38"/>
      <c r="E124" s="38"/>
      <c r="F124" s="38"/>
    </row>
    <row r="125" spans="1:15">
      <c r="A125" s="38"/>
      <c r="B125" s="38"/>
      <c r="C125" s="38"/>
      <c r="D125" s="38"/>
      <c r="E125" s="38"/>
      <c r="F125" s="38"/>
    </row>
    <row r="132" spans="1:45" ht="24.95" customHeight="1">
      <c r="A132" s="126" t="s">
        <v>46</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row>
    <row r="133" spans="1:45">
      <c r="A133" s="28"/>
      <c r="B133" s="295" t="s">
        <v>44</v>
      </c>
      <c r="C133" s="296"/>
      <c r="D133" s="296"/>
      <c r="E133" s="296"/>
      <c r="F133" s="297"/>
      <c r="G133" s="298" t="s">
        <v>67</v>
      </c>
      <c r="H133" s="299"/>
      <c r="I133" s="299"/>
      <c r="J133" s="299"/>
      <c r="K133" s="300"/>
      <c r="L133" s="294" t="s">
        <v>68</v>
      </c>
      <c r="M133" s="294"/>
      <c r="N133" s="294"/>
      <c r="O133" s="294"/>
      <c r="P133" s="294"/>
      <c r="Q133" s="294" t="s">
        <v>69</v>
      </c>
      <c r="R133" s="294"/>
      <c r="S133" s="294"/>
      <c r="T133" s="294"/>
      <c r="U133" s="294"/>
      <c r="V133" s="294" t="s">
        <v>70</v>
      </c>
      <c r="W133" s="294"/>
      <c r="X133" s="294"/>
      <c r="Y133" s="294"/>
      <c r="Z133" s="294"/>
      <c r="AA133" s="294" t="s">
        <v>71</v>
      </c>
      <c r="AB133" s="294"/>
      <c r="AC133" s="294"/>
      <c r="AD133" s="294"/>
      <c r="AE133" s="294"/>
      <c r="AF133" s="294" t="s">
        <v>72</v>
      </c>
      <c r="AG133" s="294"/>
      <c r="AH133" s="294"/>
      <c r="AI133" s="294"/>
      <c r="AJ133" s="294"/>
      <c r="AK133" s="29"/>
      <c r="AL133" s="29"/>
      <c r="AM133" s="29"/>
      <c r="AN133" s="29"/>
      <c r="AO133" s="29"/>
      <c r="AP133" s="29"/>
      <c r="AQ133" s="29"/>
      <c r="AR133" s="29"/>
      <c r="AS133" s="29"/>
    </row>
    <row r="134" spans="1:45">
      <c r="A134" s="176" t="s">
        <v>73</v>
      </c>
      <c r="B134" s="183" t="s">
        <v>76</v>
      </c>
      <c r="C134" s="183" t="s">
        <v>74</v>
      </c>
      <c r="D134" s="183" t="s">
        <v>75</v>
      </c>
      <c r="E134" s="176" t="s">
        <v>77</v>
      </c>
      <c r="F134" s="176" t="s">
        <v>78</v>
      </c>
      <c r="G134" s="176" t="s">
        <v>76</v>
      </c>
      <c r="H134" s="176" t="s">
        <v>74</v>
      </c>
      <c r="I134" s="176" t="s">
        <v>75</v>
      </c>
      <c r="J134" s="176" t="s">
        <v>77</v>
      </c>
      <c r="K134" s="176" t="s">
        <v>78</v>
      </c>
      <c r="L134" s="183" t="s">
        <v>76</v>
      </c>
      <c r="M134" s="183" t="s">
        <v>74</v>
      </c>
      <c r="N134" s="183" t="s">
        <v>75</v>
      </c>
      <c r="O134" s="176" t="s">
        <v>77</v>
      </c>
      <c r="P134" s="176" t="s">
        <v>78</v>
      </c>
      <c r="Q134" s="183" t="s">
        <v>76</v>
      </c>
      <c r="R134" s="183" t="s">
        <v>74</v>
      </c>
      <c r="S134" s="183" t="s">
        <v>75</v>
      </c>
      <c r="T134" s="176" t="s">
        <v>77</v>
      </c>
      <c r="U134" s="176" t="s">
        <v>78</v>
      </c>
      <c r="V134" s="183" t="s">
        <v>76</v>
      </c>
      <c r="W134" s="183" t="s">
        <v>74</v>
      </c>
      <c r="X134" s="183" t="s">
        <v>75</v>
      </c>
      <c r="Y134" s="176" t="s">
        <v>77</v>
      </c>
      <c r="Z134" s="176" t="s">
        <v>78</v>
      </c>
      <c r="AA134" s="183" t="s">
        <v>76</v>
      </c>
      <c r="AB134" s="183" t="s">
        <v>74</v>
      </c>
      <c r="AC134" s="183" t="s">
        <v>75</v>
      </c>
      <c r="AD134" s="176" t="s">
        <v>77</v>
      </c>
      <c r="AE134" s="176" t="s">
        <v>78</v>
      </c>
      <c r="AF134" s="183" t="s">
        <v>76</v>
      </c>
      <c r="AG134" s="183" t="s">
        <v>74</v>
      </c>
      <c r="AH134" s="183" t="s">
        <v>75</v>
      </c>
      <c r="AI134" s="176" t="s">
        <v>77</v>
      </c>
      <c r="AJ134" s="176" t="s">
        <v>78</v>
      </c>
    </row>
    <row r="135" spans="1:45">
      <c r="A135" s="30" t="s">
        <v>79</v>
      </c>
      <c r="B135" s="31">
        <v>729</v>
      </c>
      <c r="C135" s="32">
        <v>387</v>
      </c>
      <c r="D135" s="32">
        <v>345</v>
      </c>
      <c r="E135" s="33">
        <f>-1*C135/$B$154</f>
        <v>-3.0817009077878644E-2</v>
      </c>
      <c r="F135" s="33">
        <f>D135/$B$154</f>
        <v>2.7472527472527472E-2</v>
      </c>
      <c r="G135" s="34">
        <v>672</v>
      </c>
      <c r="H135" s="34">
        <v>354</v>
      </c>
      <c r="I135" s="34">
        <v>318</v>
      </c>
      <c r="J135" s="33">
        <f>-1*H135/$G$154</f>
        <v>-3.0633437175493251E-2</v>
      </c>
      <c r="K135" s="35">
        <f>I135/$G$154</f>
        <v>2.7518172377985463E-2</v>
      </c>
      <c r="L135" s="34">
        <v>126</v>
      </c>
      <c r="M135" s="34">
        <v>66</v>
      </c>
      <c r="N135" s="34">
        <v>57</v>
      </c>
      <c r="O135" s="33">
        <f>-1*M135/$L$154</f>
        <v>-6.1452513966480445E-2</v>
      </c>
      <c r="P135" s="33">
        <f>N135/$L$154</f>
        <v>5.3072625698324022E-2</v>
      </c>
      <c r="Q135" s="34">
        <v>9</v>
      </c>
      <c r="R135" s="34">
        <v>6</v>
      </c>
      <c r="S135" s="34">
        <v>6</v>
      </c>
      <c r="T135" s="33">
        <f>-1*R135/$Q$154</f>
        <v>-4.3478260869565216E-2</v>
      </c>
      <c r="U135" s="33">
        <f>S135/$Q$154</f>
        <v>4.3478260869565216E-2</v>
      </c>
      <c r="V135" s="34">
        <v>39</v>
      </c>
      <c r="W135" s="34">
        <v>24</v>
      </c>
      <c r="X135" s="34">
        <v>12</v>
      </c>
      <c r="Y135" s="33">
        <f>-1*Q135/$V$154</f>
        <v>-1.8292682926829267E-2</v>
      </c>
      <c r="Z135" s="33">
        <f>X135/$V$154</f>
        <v>2.4390243902439025E-2</v>
      </c>
      <c r="AA135" s="34">
        <v>6</v>
      </c>
      <c r="AB135" s="34">
        <v>0</v>
      </c>
      <c r="AC135" s="34">
        <v>6</v>
      </c>
      <c r="AD135" s="33">
        <f>-1*AB135/$AA$154</f>
        <v>0</v>
      </c>
      <c r="AE135" s="33">
        <f>AC135/$AA$154</f>
        <v>6.25E-2</v>
      </c>
      <c r="AF135" s="34">
        <v>9</v>
      </c>
      <c r="AG135" s="34">
        <v>6</v>
      </c>
      <c r="AH135" s="34">
        <v>3</v>
      </c>
      <c r="AI135" s="33">
        <f>-1*AG135/$AF$154</f>
        <v>-3.5087719298245612E-2</v>
      </c>
      <c r="AJ135" s="33">
        <f>AH135/$AF$154</f>
        <v>1.7543859649122806E-2</v>
      </c>
    </row>
    <row r="136" spans="1:45">
      <c r="A136" s="30" t="s">
        <v>80</v>
      </c>
      <c r="B136" s="31">
        <v>873</v>
      </c>
      <c r="C136" s="32">
        <v>447</v>
      </c>
      <c r="D136" s="32">
        <v>423</v>
      </c>
      <c r="E136" s="33">
        <f t="shared" ref="E136:E154" si="42">-1*C136/$B$154</f>
        <v>-3.5594839942666032E-2</v>
      </c>
      <c r="F136" s="33">
        <f t="shared" ref="F136:F154" si="43">D136/$B$154</f>
        <v>3.3683707596751072E-2</v>
      </c>
      <c r="G136" s="34">
        <v>804</v>
      </c>
      <c r="H136" s="34">
        <v>411</v>
      </c>
      <c r="I136" s="34">
        <v>393</v>
      </c>
      <c r="J136" s="33">
        <f t="shared" ref="J136:J154" si="44">-1*H136/$G$154</f>
        <v>-3.5565939771547248E-2</v>
      </c>
      <c r="K136" s="35">
        <f t="shared" ref="K136:K154" si="45">I136/$G$154</f>
        <v>3.4008307372793353E-2</v>
      </c>
      <c r="L136" s="34">
        <v>159</v>
      </c>
      <c r="M136" s="34">
        <v>81</v>
      </c>
      <c r="N136" s="34">
        <v>78</v>
      </c>
      <c r="O136" s="33">
        <f t="shared" ref="O136:O154" si="46">-1*M136/$L$154</f>
        <v>-7.5418994413407825E-2</v>
      </c>
      <c r="P136" s="33">
        <f t="shared" ref="P136:P154" si="47">N136/$L$154</f>
        <v>7.2625698324022353E-2</v>
      </c>
      <c r="Q136" s="34">
        <v>21</v>
      </c>
      <c r="R136" s="34">
        <v>15</v>
      </c>
      <c r="S136" s="34">
        <v>9</v>
      </c>
      <c r="T136" s="33">
        <f t="shared" ref="T136:T154" si="48">-1*R136/$Q$154</f>
        <v>-0.10869565217391304</v>
      </c>
      <c r="U136" s="33">
        <f t="shared" ref="U136:U154" si="49">S136/$Q$154</f>
        <v>6.5217391304347824E-2</v>
      </c>
      <c r="V136" s="34">
        <v>39</v>
      </c>
      <c r="W136" s="34">
        <v>18</v>
      </c>
      <c r="X136" s="34">
        <v>24</v>
      </c>
      <c r="Y136" s="33">
        <f t="shared" ref="Y136:Y154" si="50">-1*Q136/$V$154</f>
        <v>-4.2682926829268296E-2</v>
      </c>
      <c r="Z136" s="33">
        <f t="shared" ref="Z136:Z154" si="51">X136/$V$154</f>
        <v>4.878048780487805E-2</v>
      </c>
      <c r="AA136" s="34">
        <v>6</v>
      </c>
      <c r="AB136" s="34">
        <v>6</v>
      </c>
      <c r="AC136" s="34">
        <v>3</v>
      </c>
      <c r="AD136" s="33">
        <f t="shared" ref="AD136:AD154" si="52">-1*AB136/$AA$154</f>
        <v>-6.25E-2</v>
      </c>
      <c r="AE136" s="33">
        <f t="shared" ref="AE136:AE154" si="53">AC136/$AA$154</f>
        <v>3.125E-2</v>
      </c>
      <c r="AF136" s="34">
        <v>15</v>
      </c>
      <c r="AG136" s="34">
        <v>6</v>
      </c>
      <c r="AH136" s="34">
        <v>6</v>
      </c>
      <c r="AI136" s="33">
        <f t="shared" ref="AI136:AI154" si="54">-1*AG136/$AF$154</f>
        <v>-3.5087719298245612E-2</v>
      </c>
      <c r="AJ136" s="33">
        <f t="shared" ref="AJ136:AJ154" si="55">AH136/$AF$154</f>
        <v>3.5087719298245612E-2</v>
      </c>
    </row>
    <row r="137" spans="1:45">
      <c r="A137" s="30" t="s">
        <v>81</v>
      </c>
      <c r="B137" s="31">
        <v>825</v>
      </c>
      <c r="C137" s="32">
        <v>402</v>
      </c>
      <c r="D137" s="32">
        <v>423</v>
      </c>
      <c r="E137" s="33">
        <f t="shared" si="42"/>
        <v>-3.2011466794075488E-2</v>
      </c>
      <c r="F137" s="33">
        <f t="shared" si="43"/>
        <v>3.3683707596751072E-2</v>
      </c>
      <c r="G137" s="34">
        <v>759</v>
      </c>
      <c r="H137" s="34">
        <v>372</v>
      </c>
      <c r="I137" s="34">
        <v>387</v>
      </c>
      <c r="J137" s="33">
        <f t="shared" si="44"/>
        <v>-3.2191069574247146E-2</v>
      </c>
      <c r="K137" s="35">
        <f t="shared" si="45"/>
        <v>3.348909657320872E-2</v>
      </c>
      <c r="L137" s="34">
        <v>129</v>
      </c>
      <c r="M137" s="34">
        <v>63</v>
      </c>
      <c r="N137" s="34">
        <v>69</v>
      </c>
      <c r="O137" s="33">
        <f t="shared" si="46"/>
        <v>-5.8659217877094973E-2</v>
      </c>
      <c r="P137" s="33">
        <f t="shared" si="47"/>
        <v>6.4245810055865923E-2</v>
      </c>
      <c r="Q137" s="34">
        <v>18</v>
      </c>
      <c r="R137" s="34">
        <v>6</v>
      </c>
      <c r="S137" s="34">
        <v>12</v>
      </c>
      <c r="T137" s="33">
        <f t="shared" si="48"/>
        <v>-4.3478260869565216E-2</v>
      </c>
      <c r="U137" s="33">
        <f t="shared" si="49"/>
        <v>8.6956521739130432E-2</v>
      </c>
      <c r="V137" s="34">
        <v>42</v>
      </c>
      <c r="W137" s="34">
        <v>18</v>
      </c>
      <c r="X137" s="34">
        <v>21</v>
      </c>
      <c r="Y137" s="33">
        <f t="shared" si="50"/>
        <v>-3.6585365853658534E-2</v>
      </c>
      <c r="Z137" s="33">
        <f t="shared" si="51"/>
        <v>4.2682926829268296E-2</v>
      </c>
      <c r="AA137" s="34">
        <v>9</v>
      </c>
      <c r="AB137" s="34">
        <v>6</v>
      </c>
      <c r="AC137" s="34">
        <v>3</v>
      </c>
      <c r="AD137" s="33">
        <f t="shared" si="52"/>
        <v>-6.25E-2</v>
      </c>
      <c r="AE137" s="33">
        <f t="shared" si="53"/>
        <v>3.125E-2</v>
      </c>
      <c r="AF137" s="34">
        <v>12</v>
      </c>
      <c r="AG137" s="34">
        <v>6</v>
      </c>
      <c r="AH137" s="34">
        <v>3</v>
      </c>
      <c r="AI137" s="33">
        <f t="shared" si="54"/>
        <v>-3.5087719298245612E-2</v>
      </c>
      <c r="AJ137" s="33">
        <f t="shared" si="55"/>
        <v>1.7543859649122806E-2</v>
      </c>
    </row>
    <row r="138" spans="1:45">
      <c r="A138" s="30" t="s">
        <v>82</v>
      </c>
      <c r="B138" s="31">
        <v>603</v>
      </c>
      <c r="C138" s="32">
        <v>306</v>
      </c>
      <c r="D138" s="32">
        <v>297</v>
      </c>
      <c r="E138" s="33">
        <f t="shared" si="42"/>
        <v>-2.4366937410415672E-2</v>
      </c>
      <c r="F138" s="33">
        <f t="shared" si="43"/>
        <v>2.3650262780697564E-2</v>
      </c>
      <c r="G138" s="34">
        <v>579</v>
      </c>
      <c r="H138" s="34">
        <v>294</v>
      </c>
      <c r="I138" s="34">
        <v>285</v>
      </c>
      <c r="J138" s="33">
        <f t="shared" si="44"/>
        <v>-2.5441329179646938E-2</v>
      </c>
      <c r="K138" s="35">
        <f t="shared" si="45"/>
        <v>2.4662512980269991E-2</v>
      </c>
      <c r="L138" s="34">
        <v>78</v>
      </c>
      <c r="M138" s="34">
        <v>39</v>
      </c>
      <c r="N138" s="34">
        <v>36</v>
      </c>
      <c r="O138" s="33">
        <f t="shared" si="46"/>
        <v>-3.6312849162011177E-2</v>
      </c>
      <c r="P138" s="33">
        <f t="shared" si="47"/>
        <v>3.3519553072625698E-2</v>
      </c>
      <c r="Q138" s="34">
        <v>12</v>
      </c>
      <c r="R138" s="34">
        <v>9</v>
      </c>
      <c r="S138" s="34">
        <v>3</v>
      </c>
      <c r="T138" s="33">
        <f t="shared" si="48"/>
        <v>-6.5217391304347824E-2</v>
      </c>
      <c r="U138" s="33">
        <f t="shared" si="49"/>
        <v>2.1739130434782608E-2</v>
      </c>
      <c r="V138" s="34">
        <v>15</v>
      </c>
      <c r="W138" s="34">
        <v>6</v>
      </c>
      <c r="X138" s="34">
        <v>9</v>
      </c>
      <c r="Y138" s="33">
        <f t="shared" si="50"/>
        <v>-2.4390243902439025E-2</v>
      </c>
      <c r="Z138" s="33">
        <f t="shared" si="51"/>
        <v>1.8292682926829267E-2</v>
      </c>
      <c r="AA138" s="34">
        <v>3</v>
      </c>
      <c r="AB138" s="34">
        <v>3</v>
      </c>
      <c r="AC138" s="34">
        <v>0</v>
      </c>
      <c r="AD138" s="33">
        <f t="shared" si="52"/>
        <v>-3.125E-2</v>
      </c>
      <c r="AE138" s="33">
        <f t="shared" si="53"/>
        <v>0</v>
      </c>
      <c r="AF138" s="34">
        <v>3</v>
      </c>
      <c r="AG138" s="34">
        <v>3</v>
      </c>
      <c r="AH138" s="34">
        <v>3</v>
      </c>
      <c r="AI138" s="33">
        <f t="shared" si="54"/>
        <v>-1.7543859649122806E-2</v>
      </c>
      <c r="AJ138" s="33">
        <f t="shared" si="55"/>
        <v>1.7543859649122806E-2</v>
      </c>
    </row>
    <row r="139" spans="1:45">
      <c r="A139" s="30" t="s">
        <v>83</v>
      </c>
      <c r="B139" s="31">
        <v>522</v>
      </c>
      <c r="C139" s="32">
        <v>291</v>
      </c>
      <c r="D139" s="32">
        <v>231</v>
      </c>
      <c r="E139" s="33">
        <f t="shared" si="42"/>
        <v>-2.3172479694218824E-2</v>
      </c>
      <c r="F139" s="33">
        <f t="shared" si="43"/>
        <v>1.839464882943144E-2</v>
      </c>
      <c r="G139" s="34">
        <v>453</v>
      </c>
      <c r="H139" s="34">
        <v>246</v>
      </c>
      <c r="I139" s="34">
        <v>207</v>
      </c>
      <c r="J139" s="33">
        <f t="shared" si="44"/>
        <v>-2.1287642782969886E-2</v>
      </c>
      <c r="K139" s="35">
        <f t="shared" si="45"/>
        <v>1.791277258566978E-2</v>
      </c>
      <c r="L139" s="34">
        <v>57</v>
      </c>
      <c r="M139" s="34">
        <v>33</v>
      </c>
      <c r="N139" s="34">
        <v>24</v>
      </c>
      <c r="O139" s="33">
        <f t="shared" si="46"/>
        <v>-3.0726256983240222E-2</v>
      </c>
      <c r="P139" s="33">
        <f t="shared" si="47"/>
        <v>2.23463687150838E-2</v>
      </c>
      <c r="Q139" s="34">
        <v>9</v>
      </c>
      <c r="R139" s="34">
        <v>6</v>
      </c>
      <c r="S139" s="34">
        <v>3</v>
      </c>
      <c r="T139" s="33">
        <f t="shared" si="48"/>
        <v>-4.3478260869565216E-2</v>
      </c>
      <c r="U139" s="33">
        <f t="shared" si="49"/>
        <v>2.1739130434782608E-2</v>
      </c>
      <c r="V139" s="34">
        <v>33</v>
      </c>
      <c r="W139" s="34">
        <v>27</v>
      </c>
      <c r="X139" s="34">
        <v>6</v>
      </c>
      <c r="Y139" s="33">
        <f t="shared" si="50"/>
        <v>-1.8292682926829267E-2</v>
      </c>
      <c r="Z139" s="33">
        <f t="shared" si="51"/>
        <v>1.2195121951219513E-2</v>
      </c>
      <c r="AA139" s="34">
        <v>6</v>
      </c>
      <c r="AB139" s="34">
        <v>3</v>
      </c>
      <c r="AC139" s="34">
        <v>3</v>
      </c>
      <c r="AD139" s="33">
        <f t="shared" si="52"/>
        <v>-3.125E-2</v>
      </c>
      <c r="AE139" s="33">
        <f t="shared" si="53"/>
        <v>3.125E-2</v>
      </c>
      <c r="AF139" s="34">
        <v>6</v>
      </c>
      <c r="AG139" s="34">
        <v>3</v>
      </c>
      <c r="AH139" s="34">
        <v>3</v>
      </c>
      <c r="AI139" s="33">
        <f t="shared" si="54"/>
        <v>-1.7543859649122806E-2</v>
      </c>
      <c r="AJ139" s="33">
        <f t="shared" si="55"/>
        <v>1.7543859649122806E-2</v>
      </c>
    </row>
    <row r="140" spans="1:45">
      <c r="A140" s="30" t="s">
        <v>84</v>
      </c>
      <c r="B140" s="31">
        <v>684</v>
      </c>
      <c r="C140" s="32">
        <v>351</v>
      </c>
      <c r="D140" s="32">
        <v>333</v>
      </c>
      <c r="E140" s="33">
        <f t="shared" si="42"/>
        <v>-2.7950310559006212E-2</v>
      </c>
      <c r="F140" s="33">
        <f t="shared" si="43"/>
        <v>2.6516961299569996E-2</v>
      </c>
      <c r="G140" s="34">
        <v>576</v>
      </c>
      <c r="H140" s="34">
        <v>294</v>
      </c>
      <c r="I140" s="34">
        <v>285</v>
      </c>
      <c r="J140" s="33">
        <f t="shared" si="44"/>
        <v>-2.5441329179646938E-2</v>
      </c>
      <c r="K140" s="35">
        <f t="shared" si="45"/>
        <v>2.4662512980269991E-2</v>
      </c>
      <c r="L140" s="34">
        <v>72</v>
      </c>
      <c r="M140" s="34">
        <v>42</v>
      </c>
      <c r="N140" s="34">
        <v>30</v>
      </c>
      <c r="O140" s="33">
        <f t="shared" si="46"/>
        <v>-3.9106145251396648E-2</v>
      </c>
      <c r="P140" s="33">
        <f t="shared" si="47"/>
        <v>2.7932960893854747E-2</v>
      </c>
      <c r="Q140" s="34">
        <v>6</v>
      </c>
      <c r="R140" s="34">
        <v>3</v>
      </c>
      <c r="S140" s="34">
        <v>3</v>
      </c>
      <c r="T140" s="33">
        <f t="shared" si="48"/>
        <v>-2.1739130434782608E-2</v>
      </c>
      <c r="U140" s="33">
        <f t="shared" si="49"/>
        <v>2.1739130434782608E-2</v>
      </c>
      <c r="V140" s="34">
        <v>57</v>
      </c>
      <c r="W140" s="34">
        <v>33</v>
      </c>
      <c r="X140" s="34">
        <v>27</v>
      </c>
      <c r="Y140" s="33">
        <f t="shared" si="50"/>
        <v>-1.2195121951219513E-2</v>
      </c>
      <c r="Z140" s="33">
        <f t="shared" si="51"/>
        <v>5.4878048780487805E-2</v>
      </c>
      <c r="AA140" s="34">
        <v>21</v>
      </c>
      <c r="AB140" s="34">
        <v>9</v>
      </c>
      <c r="AC140" s="34">
        <v>12</v>
      </c>
      <c r="AD140" s="33">
        <f t="shared" si="52"/>
        <v>-9.375E-2</v>
      </c>
      <c r="AE140" s="33">
        <f t="shared" si="53"/>
        <v>0.125</v>
      </c>
      <c r="AF140" s="34">
        <v>9</v>
      </c>
      <c r="AG140" s="34">
        <v>6</v>
      </c>
      <c r="AH140" s="34">
        <v>0</v>
      </c>
      <c r="AI140" s="33">
        <f t="shared" si="54"/>
        <v>-3.5087719298245612E-2</v>
      </c>
      <c r="AJ140" s="33">
        <f t="shared" si="55"/>
        <v>0</v>
      </c>
    </row>
    <row r="141" spans="1:45">
      <c r="A141" s="30" t="s">
        <v>85</v>
      </c>
      <c r="B141" s="31">
        <v>732</v>
      </c>
      <c r="C141" s="32">
        <v>381</v>
      </c>
      <c r="D141" s="32">
        <v>351</v>
      </c>
      <c r="E141" s="33">
        <f t="shared" si="42"/>
        <v>-3.0339225991399904E-2</v>
      </c>
      <c r="F141" s="33">
        <f t="shared" si="43"/>
        <v>2.7950310559006212E-2</v>
      </c>
      <c r="G141" s="34">
        <v>588</v>
      </c>
      <c r="H141" s="34">
        <v>291</v>
      </c>
      <c r="I141" s="34">
        <v>297</v>
      </c>
      <c r="J141" s="33">
        <f t="shared" si="44"/>
        <v>-2.5181723779854621E-2</v>
      </c>
      <c r="K141" s="35">
        <f t="shared" si="45"/>
        <v>2.5700934579439252E-2</v>
      </c>
      <c r="L141" s="34">
        <v>66</v>
      </c>
      <c r="M141" s="34">
        <v>33</v>
      </c>
      <c r="N141" s="34">
        <v>33</v>
      </c>
      <c r="O141" s="33">
        <f t="shared" si="46"/>
        <v>-3.0726256983240222E-2</v>
      </c>
      <c r="P141" s="33">
        <f t="shared" si="47"/>
        <v>3.0726256983240222E-2</v>
      </c>
      <c r="Q141" s="34">
        <v>9</v>
      </c>
      <c r="R141" s="34">
        <v>6</v>
      </c>
      <c r="S141" s="34">
        <v>6</v>
      </c>
      <c r="T141" s="33">
        <f t="shared" si="48"/>
        <v>-4.3478260869565216E-2</v>
      </c>
      <c r="U141" s="33">
        <f t="shared" si="49"/>
        <v>4.3478260869565216E-2</v>
      </c>
      <c r="V141" s="34">
        <v>90</v>
      </c>
      <c r="W141" s="34">
        <v>60</v>
      </c>
      <c r="X141" s="34">
        <v>33</v>
      </c>
      <c r="Y141" s="33">
        <f t="shared" si="50"/>
        <v>-1.8292682926829267E-2</v>
      </c>
      <c r="Z141" s="33">
        <f t="shared" si="51"/>
        <v>6.7073170731707321E-2</v>
      </c>
      <c r="AA141" s="34">
        <v>21</v>
      </c>
      <c r="AB141" s="34">
        <v>15</v>
      </c>
      <c r="AC141" s="34">
        <v>9</v>
      </c>
      <c r="AD141" s="33">
        <f t="shared" si="52"/>
        <v>-0.15625</v>
      </c>
      <c r="AE141" s="33">
        <f t="shared" si="53"/>
        <v>9.375E-2</v>
      </c>
      <c r="AF141" s="34">
        <v>12</v>
      </c>
      <c r="AG141" s="34">
        <v>6</v>
      </c>
      <c r="AH141" s="34">
        <v>6</v>
      </c>
      <c r="AI141" s="33">
        <f t="shared" si="54"/>
        <v>-3.5087719298245612E-2</v>
      </c>
      <c r="AJ141" s="33">
        <f t="shared" si="55"/>
        <v>3.5087719298245612E-2</v>
      </c>
    </row>
    <row r="142" spans="1:45">
      <c r="A142" s="30" t="s">
        <v>86</v>
      </c>
      <c r="B142" s="31">
        <v>666</v>
      </c>
      <c r="C142" s="32">
        <v>327</v>
      </c>
      <c r="D142" s="32">
        <v>339</v>
      </c>
      <c r="E142" s="33">
        <f t="shared" si="42"/>
        <v>-2.6039178213091256E-2</v>
      </c>
      <c r="F142" s="33">
        <f t="shared" si="43"/>
        <v>2.6994744386048732E-2</v>
      </c>
      <c r="G142" s="34">
        <v>558</v>
      </c>
      <c r="H142" s="34">
        <v>267</v>
      </c>
      <c r="I142" s="34">
        <v>291</v>
      </c>
      <c r="J142" s="33">
        <f t="shared" si="44"/>
        <v>-2.3104880581516097E-2</v>
      </c>
      <c r="K142" s="35">
        <f t="shared" si="45"/>
        <v>2.5181723779854621E-2</v>
      </c>
      <c r="L142" s="34">
        <v>54</v>
      </c>
      <c r="M142" s="34">
        <v>27</v>
      </c>
      <c r="N142" s="34">
        <v>30</v>
      </c>
      <c r="O142" s="33">
        <f t="shared" si="46"/>
        <v>-2.5139664804469275E-2</v>
      </c>
      <c r="P142" s="33">
        <f t="shared" si="47"/>
        <v>2.7932960893854747E-2</v>
      </c>
      <c r="Q142" s="34">
        <v>6</v>
      </c>
      <c r="R142" s="34">
        <v>6</v>
      </c>
      <c r="S142" s="34">
        <v>0</v>
      </c>
      <c r="T142" s="33">
        <f t="shared" si="48"/>
        <v>-4.3478260869565216E-2</v>
      </c>
      <c r="U142" s="33">
        <f t="shared" si="49"/>
        <v>0</v>
      </c>
      <c r="V142" s="34">
        <v>66</v>
      </c>
      <c r="W142" s="34">
        <v>33</v>
      </c>
      <c r="X142" s="34">
        <v>30</v>
      </c>
      <c r="Y142" s="33">
        <f t="shared" si="50"/>
        <v>-1.2195121951219513E-2</v>
      </c>
      <c r="Z142" s="33">
        <f t="shared" si="51"/>
        <v>6.097560975609756E-2</v>
      </c>
      <c r="AA142" s="34">
        <v>12</v>
      </c>
      <c r="AB142" s="34">
        <v>9</v>
      </c>
      <c r="AC142" s="34">
        <v>3</v>
      </c>
      <c r="AD142" s="33">
        <f t="shared" si="52"/>
        <v>-9.375E-2</v>
      </c>
      <c r="AE142" s="33">
        <f t="shared" si="53"/>
        <v>3.125E-2</v>
      </c>
      <c r="AF142" s="34">
        <v>12</v>
      </c>
      <c r="AG142" s="34">
        <v>6</v>
      </c>
      <c r="AH142" s="34">
        <v>3</v>
      </c>
      <c r="AI142" s="33">
        <f t="shared" si="54"/>
        <v>-3.5087719298245612E-2</v>
      </c>
      <c r="AJ142" s="33">
        <f t="shared" si="55"/>
        <v>1.7543859649122806E-2</v>
      </c>
    </row>
    <row r="143" spans="1:45">
      <c r="A143" s="30" t="s">
        <v>87</v>
      </c>
      <c r="B143" s="31">
        <v>756</v>
      </c>
      <c r="C143" s="32">
        <v>384</v>
      </c>
      <c r="D143" s="32">
        <v>372</v>
      </c>
      <c r="E143" s="33">
        <f t="shared" si="42"/>
        <v>-3.0578117534639272E-2</v>
      </c>
      <c r="F143" s="33">
        <f t="shared" si="43"/>
        <v>2.9622551361681796E-2</v>
      </c>
      <c r="G143" s="34">
        <v>681</v>
      </c>
      <c r="H143" s="34">
        <v>339</v>
      </c>
      <c r="I143" s="34">
        <v>342</v>
      </c>
      <c r="J143" s="33">
        <f t="shared" si="44"/>
        <v>-2.933541017653167E-2</v>
      </c>
      <c r="K143" s="35">
        <f t="shared" si="45"/>
        <v>2.9595015576323987E-2</v>
      </c>
      <c r="L143" s="34">
        <v>57</v>
      </c>
      <c r="M143" s="34">
        <v>30</v>
      </c>
      <c r="N143" s="34">
        <v>27</v>
      </c>
      <c r="O143" s="33">
        <f t="shared" si="46"/>
        <v>-2.7932960893854747E-2</v>
      </c>
      <c r="P143" s="33">
        <f t="shared" si="47"/>
        <v>2.5139664804469275E-2</v>
      </c>
      <c r="Q143" s="34">
        <v>9</v>
      </c>
      <c r="R143" s="34">
        <v>6</v>
      </c>
      <c r="S143" s="34">
        <v>6</v>
      </c>
      <c r="T143" s="33">
        <f t="shared" si="48"/>
        <v>-4.3478260869565216E-2</v>
      </c>
      <c r="U143" s="33">
        <f t="shared" si="49"/>
        <v>4.3478260869565216E-2</v>
      </c>
      <c r="V143" s="34">
        <v>42</v>
      </c>
      <c r="W143" s="34">
        <v>24</v>
      </c>
      <c r="X143" s="34">
        <v>18</v>
      </c>
      <c r="Y143" s="33">
        <f t="shared" si="50"/>
        <v>-1.8292682926829267E-2</v>
      </c>
      <c r="Z143" s="33">
        <f t="shared" si="51"/>
        <v>3.6585365853658534E-2</v>
      </c>
      <c r="AA143" s="34">
        <v>9</v>
      </c>
      <c r="AB143" s="34">
        <v>6</v>
      </c>
      <c r="AC143" s="34">
        <v>0</v>
      </c>
      <c r="AD143" s="33">
        <f t="shared" si="52"/>
        <v>-6.25E-2</v>
      </c>
      <c r="AE143" s="33">
        <f t="shared" si="53"/>
        <v>0</v>
      </c>
      <c r="AF143" s="34">
        <v>15</v>
      </c>
      <c r="AG143" s="34">
        <v>6</v>
      </c>
      <c r="AH143" s="34">
        <v>3</v>
      </c>
      <c r="AI143" s="33">
        <f t="shared" si="54"/>
        <v>-3.5087719298245612E-2</v>
      </c>
      <c r="AJ143" s="33">
        <f t="shared" si="55"/>
        <v>1.7543859649122806E-2</v>
      </c>
    </row>
    <row r="144" spans="1:45">
      <c r="A144" s="30" t="s">
        <v>88</v>
      </c>
      <c r="B144" s="31">
        <v>861</v>
      </c>
      <c r="C144" s="32">
        <v>399</v>
      </c>
      <c r="D144" s="32">
        <v>465</v>
      </c>
      <c r="E144" s="33">
        <f t="shared" si="42"/>
        <v>-3.177257525083612E-2</v>
      </c>
      <c r="F144" s="33">
        <f t="shared" si="43"/>
        <v>3.7028189202102248E-2</v>
      </c>
      <c r="G144" s="34">
        <v>792</v>
      </c>
      <c r="H144" s="34">
        <v>366</v>
      </c>
      <c r="I144" s="34">
        <v>429</v>
      </c>
      <c r="J144" s="33">
        <f t="shared" si="44"/>
        <v>-3.1671858774662512E-2</v>
      </c>
      <c r="K144" s="35">
        <f t="shared" si="45"/>
        <v>3.7123572170301142E-2</v>
      </c>
      <c r="L144" s="34">
        <v>57</v>
      </c>
      <c r="M144" s="34">
        <v>27</v>
      </c>
      <c r="N144" s="34">
        <v>27</v>
      </c>
      <c r="O144" s="33">
        <f t="shared" si="46"/>
        <v>-2.5139664804469275E-2</v>
      </c>
      <c r="P144" s="33">
        <f t="shared" si="47"/>
        <v>2.5139664804469275E-2</v>
      </c>
      <c r="Q144" s="34">
        <v>9</v>
      </c>
      <c r="R144" s="34">
        <v>0</v>
      </c>
      <c r="S144" s="34">
        <v>6</v>
      </c>
      <c r="T144" s="33">
        <f t="shared" si="48"/>
        <v>0</v>
      </c>
      <c r="U144" s="33">
        <f t="shared" si="49"/>
        <v>4.3478260869565216E-2</v>
      </c>
      <c r="V144" s="34">
        <v>33</v>
      </c>
      <c r="W144" s="34">
        <v>12</v>
      </c>
      <c r="X144" s="34">
        <v>18</v>
      </c>
      <c r="Y144" s="33">
        <f t="shared" si="50"/>
        <v>-1.8292682926829267E-2</v>
      </c>
      <c r="Z144" s="33">
        <f t="shared" si="51"/>
        <v>3.6585365853658534E-2</v>
      </c>
      <c r="AA144" s="34">
        <v>0</v>
      </c>
      <c r="AB144" s="34">
        <v>0</v>
      </c>
      <c r="AC144" s="34">
        <v>0</v>
      </c>
      <c r="AD144" s="33">
        <f t="shared" si="52"/>
        <v>0</v>
      </c>
      <c r="AE144" s="33">
        <f t="shared" si="53"/>
        <v>0</v>
      </c>
      <c r="AF144" s="34">
        <v>12</v>
      </c>
      <c r="AG144" s="34">
        <v>3</v>
      </c>
      <c r="AH144" s="34">
        <v>6</v>
      </c>
      <c r="AI144" s="33">
        <f t="shared" si="54"/>
        <v>-1.7543859649122806E-2</v>
      </c>
      <c r="AJ144" s="33">
        <f t="shared" si="55"/>
        <v>3.5087719298245612E-2</v>
      </c>
    </row>
    <row r="145" spans="1:36">
      <c r="A145" s="30" t="s">
        <v>89</v>
      </c>
      <c r="B145" s="31">
        <v>918</v>
      </c>
      <c r="C145" s="32">
        <v>447</v>
      </c>
      <c r="D145" s="32">
        <v>471</v>
      </c>
      <c r="E145" s="33">
        <f t="shared" si="42"/>
        <v>-3.5594839942666032E-2</v>
      </c>
      <c r="F145" s="33">
        <f t="shared" si="43"/>
        <v>3.7505972288580984E-2</v>
      </c>
      <c r="G145" s="34">
        <v>864</v>
      </c>
      <c r="H145" s="34">
        <v>426</v>
      </c>
      <c r="I145" s="34">
        <v>438</v>
      </c>
      <c r="J145" s="33">
        <f t="shared" si="44"/>
        <v>-3.6863966770508828E-2</v>
      </c>
      <c r="K145" s="35">
        <f t="shared" si="45"/>
        <v>3.7902388369678089E-2</v>
      </c>
      <c r="L145" s="34">
        <v>63</v>
      </c>
      <c r="M145" s="34">
        <v>24</v>
      </c>
      <c r="N145" s="34">
        <v>39</v>
      </c>
      <c r="O145" s="33">
        <f t="shared" si="46"/>
        <v>-2.23463687150838E-2</v>
      </c>
      <c r="P145" s="33">
        <f t="shared" si="47"/>
        <v>3.6312849162011177E-2</v>
      </c>
      <c r="Q145" s="34">
        <v>9</v>
      </c>
      <c r="R145" s="34">
        <v>3</v>
      </c>
      <c r="S145" s="34">
        <v>6</v>
      </c>
      <c r="T145" s="33">
        <f t="shared" si="48"/>
        <v>-2.1739130434782608E-2</v>
      </c>
      <c r="U145" s="33">
        <f t="shared" si="49"/>
        <v>4.3478260869565216E-2</v>
      </c>
      <c r="V145" s="34">
        <v>9</v>
      </c>
      <c r="W145" s="34">
        <v>3</v>
      </c>
      <c r="X145" s="34">
        <v>6</v>
      </c>
      <c r="Y145" s="33">
        <f t="shared" si="50"/>
        <v>-1.8292682926829267E-2</v>
      </c>
      <c r="Z145" s="33">
        <f t="shared" si="51"/>
        <v>1.2195121951219513E-2</v>
      </c>
      <c r="AA145" s="34">
        <v>3</v>
      </c>
      <c r="AB145" s="34">
        <v>0</v>
      </c>
      <c r="AC145" s="34">
        <v>0</v>
      </c>
      <c r="AD145" s="33">
        <f t="shared" si="52"/>
        <v>0</v>
      </c>
      <c r="AE145" s="33">
        <f t="shared" si="53"/>
        <v>0</v>
      </c>
      <c r="AF145" s="34">
        <v>15</v>
      </c>
      <c r="AG145" s="34">
        <v>6</v>
      </c>
      <c r="AH145" s="34">
        <v>12</v>
      </c>
      <c r="AI145" s="33">
        <f t="shared" si="54"/>
        <v>-3.5087719298245612E-2</v>
      </c>
      <c r="AJ145" s="33">
        <f t="shared" si="55"/>
        <v>7.0175438596491224E-2</v>
      </c>
    </row>
    <row r="146" spans="1:36">
      <c r="A146" s="30" t="s">
        <v>90</v>
      </c>
      <c r="B146" s="31">
        <v>1002</v>
      </c>
      <c r="C146" s="32">
        <v>510</v>
      </c>
      <c r="D146" s="32">
        <v>489</v>
      </c>
      <c r="E146" s="33">
        <f t="shared" si="42"/>
        <v>-4.0611562350692784E-2</v>
      </c>
      <c r="F146" s="33">
        <f t="shared" si="43"/>
        <v>3.89393215480172E-2</v>
      </c>
      <c r="G146" s="34">
        <v>942</v>
      </c>
      <c r="H146" s="34">
        <v>486</v>
      </c>
      <c r="I146" s="34">
        <v>456</v>
      </c>
      <c r="J146" s="33">
        <f t="shared" si="44"/>
        <v>-4.2056074766355138E-2</v>
      </c>
      <c r="K146" s="35">
        <f t="shared" si="45"/>
        <v>3.9460020768431983E-2</v>
      </c>
      <c r="L146" s="34">
        <v>51</v>
      </c>
      <c r="M146" s="34">
        <v>15</v>
      </c>
      <c r="N146" s="34">
        <v>33</v>
      </c>
      <c r="O146" s="33">
        <f t="shared" si="46"/>
        <v>-1.3966480446927373E-2</v>
      </c>
      <c r="P146" s="33">
        <f t="shared" si="47"/>
        <v>3.0726256983240222E-2</v>
      </c>
      <c r="Q146" s="34">
        <v>6</v>
      </c>
      <c r="R146" s="34">
        <v>6</v>
      </c>
      <c r="S146" s="34">
        <v>0</v>
      </c>
      <c r="T146" s="33">
        <f t="shared" si="48"/>
        <v>-4.3478260869565216E-2</v>
      </c>
      <c r="U146" s="33">
        <f t="shared" si="49"/>
        <v>0</v>
      </c>
      <c r="V146" s="34">
        <v>12</v>
      </c>
      <c r="W146" s="34">
        <v>3</v>
      </c>
      <c r="X146" s="34">
        <v>6</v>
      </c>
      <c r="Y146" s="33">
        <f t="shared" si="50"/>
        <v>-1.2195121951219513E-2</v>
      </c>
      <c r="Z146" s="33">
        <f t="shared" si="51"/>
        <v>1.2195121951219513E-2</v>
      </c>
      <c r="AA146" s="34">
        <v>0</v>
      </c>
      <c r="AB146" s="34">
        <v>0</v>
      </c>
      <c r="AC146" s="34">
        <v>0</v>
      </c>
      <c r="AD146" s="33">
        <f t="shared" si="52"/>
        <v>0</v>
      </c>
      <c r="AE146" s="33">
        <f t="shared" si="53"/>
        <v>0</v>
      </c>
      <c r="AF146" s="34">
        <v>21</v>
      </c>
      <c r="AG146" s="34">
        <v>12</v>
      </c>
      <c r="AH146" s="34">
        <v>12</v>
      </c>
      <c r="AI146" s="33">
        <f t="shared" si="54"/>
        <v>-7.0175438596491224E-2</v>
      </c>
      <c r="AJ146" s="33">
        <f t="shared" si="55"/>
        <v>7.0175438596491224E-2</v>
      </c>
    </row>
    <row r="147" spans="1:36">
      <c r="A147" s="30" t="s">
        <v>91</v>
      </c>
      <c r="B147" s="31">
        <v>906</v>
      </c>
      <c r="C147" s="32">
        <v>465</v>
      </c>
      <c r="D147" s="32">
        <v>441</v>
      </c>
      <c r="E147" s="33">
        <f t="shared" si="42"/>
        <v>-3.7028189202102248E-2</v>
      </c>
      <c r="F147" s="33">
        <f t="shared" si="43"/>
        <v>3.5117056856187288E-2</v>
      </c>
      <c r="G147" s="34">
        <v>876</v>
      </c>
      <c r="H147" s="34">
        <v>447</v>
      </c>
      <c r="I147" s="34">
        <v>429</v>
      </c>
      <c r="J147" s="33">
        <f t="shared" si="44"/>
        <v>-3.8681204569055036E-2</v>
      </c>
      <c r="K147" s="35">
        <f t="shared" si="45"/>
        <v>3.7123572170301142E-2</v>
      </c>
      <c r="L147" s="34">
        <v>39</v>
      </c>
      <c r="M147" s="34">
        <v>21</v>
      </c>
      <c r="N147" s="34">
        <v>15</v>
      </c>
      <c r="O147" s="33">
        <f t="shared" si="46"/>
        <v>-1.9553072625698324E-2</v>
      </c>
      <c r="P147" s="33">
        <f t="shared" si="47"/>
        <v>1.3966480446927373E-2</v>
      </c>
      <c r="Q147" s="34">
        <v>3</v>
      </c>
      <c r="R147" s="34">
        <v>0</v>
      </c>
      <c r="S147" s="34">
        <v>0</v>
      </c>
      <c r="T147" s="33">
        <f t="shared" si="48"/>
        <v>0</v>
      </c>
      <c r="U147" s="33">
        <f t="shared" si="49"/>
        <v>0</v>
      </c>
      <c r="V147" s="34">
        <v>9</v>
      </c>
      <c r="W147" s="34">
        <v>3</v>
      </c>
      <c r="X147" s="34">
        <v>3</v>
      </c>
      <c r="Y147" s="33">
        <f t="shared" si="50"/>
        <v>-6.0975609756097563E-3</v>
      </c>
      <c r="Z147" s="33">
        <f t="shared" si="51"/>
        <v>6.0975609756097563E-3</v>
      </c>
      <c r="AA147" s="34">
        <v>0</v>
      </c>
      <c r="AB147" s="34">
        <v>0</v>
      </c>
      <c r="AC147" s="34">
        <v>0</v>
      </c>
      <c r="AD147" s="33">
        <f t="shared" si="52"/>
        <v>0</v>
      </c>
      <c r="AE147" s="33">
        <f t="shared" si="53"/>
        <v>0</v>
      </c>
      <c r="AF147" s="34">
        <v>15</v>
      </c>
      <c r="AG147" s="34">
        <v>9</v>
      </c>
      <c r="AH147" s="34">
        <v>3</v>
      </c>
      <c r="AI147" s="33">
        <f t="shared" si="54"/>
        <v>-5.2631578947368418E-2</v>
      </c>
      <c r="AJ147" s="33">
        <f t="shared" si="55"/>
        <v>1.7543859649122806E-2</v>
      </c>
    </row>
    <row r="148" spans="1:36">
      <c r="A148" s="30" t="s">
        <v>92</v>
      </c>
      <c r="B148" s="31">
        <v>858</v>
      </c>
      <c r="C148" s="32">
        <v>438</v>
      </c>
      <c r="D148" s="32">
        <v>420</v>
      </c>
      <c r="E148" s="33">
        <f t="shared" si="42"/>
        <v>-3.487816531294792E-2</v>
      </c>
      <c r="F148" s="33">
        <f t="shared" si="43"/>
        <v>3.3444816053511704E-2</v>
      </c>
      <c r="G148" s="34">
        <v>825</v>
      </c>
      <c r="H148" s="34">
        <v>426</v>
      </c>
      <c r="I148" s="34">
        <v>402</v>
      </c>
      <c r="J148" s="33">
        <f t="shared" si="44"/>
        <v>-3.6863966770508828E-2</v>
      </c>
      <c r="K148" s="35">
        <f t="shared" si="45"/>
        <v>3.47871235721703E-2</v>
      </c>
      <c r="L148" s="34">
        <v>30</v>
      </c>
      <c r="M148" s="34">
        <v>18</v>
      </c>
      <c r="N148" s="34">
        <v>12</v>
      </c>
      <c r="O148" s="33">
        <f t="shared" si="46"/>
        <v>-1.6759776536312849E-2</v>
      </c>
      <c r="P148" s="33">
        <f t="shared" si="47"/>
        <v>1.11731843575419E-2</v>
      </c>
      <c r="Q148" s="34">
        <v>6</v>
      </c>
      <c r="R148" s="34">
        <v>3</v>
      </c>
      <c r="S148" s="34">
        <v>6</v>
      </c>
      <c r="T148" s="33">
        <f t="shared" si="48"/>
        <v>-2.1739130434782608E-2</v>
      </c>
      <c r="U148" s="33">
        <f t="shared" si="49"/>
        <v>4.3478260869565216E-2</v>
      </c>
      <c r="V148" s="34">
        <v>3</v>
      </c>
      <c r="W148" s="34">
        <v>3</v>
      </c>
      <c r="X148" s="34">
        <v>3</v>
      </c>
      <c r="Y148" s="33">
        <f t="shared" si="50"/>
        <v>-1.2195121951219513E-2</v>
      </c>
      <c r="Z148" s="33">
        <f t="shared" si="51"/>
        <v>6.0975609756097563E-3</v>
      </c>
      <c r="AA148" s="34">
        <v>3</v>
      </c>
      <c r="AB148" s="34">
        <v>0</v>
      </c>
      <c r="AC148" s="34">
        <v>3</v>
      </c>
      <c r="AD148" s="33">
        <f t="shared" si="52"/>
        <v>0</v>
      </c>
      <c r="AE148" s="33">
        <f t="shared" si="53"/>
        <v>3.125E-2</v>
      </c>
      <c r="AF148" s="34">
        <v>9</v>
      </c>
      <c r="AG148" s="34">
        <v>3</v>
      </c>
      <c r="AH148" s="34">
        <v>6</v>
      </c>
      <c r="AI148" s="33">
        <f t="shared" si="54"/>
        <v>-1.7543859649122806E-2</v>
      </c>
      <c r="AJ148" s="33">
        <f t="shared" si="55"/>
        <v>3.5087719298245612E-2</v>
      </c>
    </row>
    <row r="149" spans="1:36">
      <c r="A149" s="30" t="s">
        <v>93</v>
      </c>
      <c r="B149" s="31">
        <v>690</v>
      </c>
      <c r="C149" s="32">
        <v>342</v>
      </c>
      <c r="D149" s="32">
        <v>345</v>
      </c>
      <c r="E149" s="33">
        <f t="shared" si="42"/>
        <v>-2.7233635929288104E-2</v>
      </c>
      <c r="F149" s="33">
        <f t="shared" si="43"/>
        <v>2.7472527472527472E-2</v>
      </c>
      <c r="G149" s="34">
        <v>675</v>
      </c>
      <c r="H149" s="34">
        <v>336</v>
      </c>
      <c r="I149" s="34">
        <v>339</v>
      </c>
      <c r="J149" s="33">
        <f t="shared" si="44"/>
        <v>-2.9075804776739357E-2</v>
      </c>
      <c r="K149" s="35">
        <f t="shared" si="45"/>
        <v>2.933541017653167E-2</v>
      </c>
      <c r="L149" s="34">
        <v>18</v>
      </c>
      <c r="M149" s="34">
        <v>6</v>
      </c>
      <c r="N149" s="34">
        <v>9</v>
      </c>
      <c r="O149" s="33">
        <f t="shared" si="46"/>
        <v>-5.5865921787709499E-3</v>
      </c>
      <c r="P149" s="33">
        <f t="shared" si="47"/>
        <v>8.3798882681564244E-3</v>
      </c>
      <c r="Q149" s="34">
        <v>3</v>
      </c>
      <c r="R149" s="34">
        <v>0</v>
      </c>
      <c r="S149" s="34">
        <v>3</v>
      </c>
      <c r="T149" s="33">
        <f t="shared" si="48"/>
        <v>0</v>
      </c>
      <c r="U149" s="33">
        <f t="shared" si="49"/>
        <v>2.1739130434782608E-2</v>
      </c>
      <c r="V149" s="34">
        <v>0</v>
      </c>
      <c r="W149" s="34">
        <v>0</v>
      </c>
      <c r="X149" s="34">
        <v>0</v>
      </c>
      <c r="Y149" s="33">
        <f t="shared" si="50"/>
        <v>-6.0975609756097563E-3</v>
      </c>
      <c r="Z149" s="33">
        <f t="shared" si="51"/>
        <v>0</v>
      </c>
      <c r="AA149" s="34">
        <v>0</v>
      </c>
      <c r="AB149" s="34">
        <v>0</v>
      </c>
      <c r="AC149" s="34">
        <v>0</v>
      </c>
      <c r="AD149" s="33">
        <f t="shared" si="52"/>
        <v>0</v>
      </c>
      <c r="AE149" s="33">
        <f t="shared" si="53"/>
        <v>0</v>
      </c>
      <c r="AF149" s="34">
        <v>6</v>
      </c>
      <c r="AG149" s="34">
        <v>6</v>
      </c>
      <c r="AH149" s="34">
        <v>3</v>
      </c>
      <c r="AI149" s="33">
        <f t="shared" si="54"/>
        <v>-3.5087719298245612E-2</v>
      </c>
      <c r="AJ149" s="33">
        <f t="shared" si="55"/>
        <v>1.7543859649122806E-2</v>
      </c>
    </row>
    <row r="150" spans="1:36">
      <c r="A150" s="30" t="s">
        <v>94</v>
      </c>
      <c r="B150" s="31">
        <v>474</v>
      </c>
      <c r="C150" s="32">
        <v>243</v>
      </c>
      <c r="D150" s="32">
        <v>231</v>
      </c>
      <c r="E150" s="33">
        <f t="shared" si="42"/>
        <v>-1.9350215002388916E-2</v>
      </c>
      <c r="F150" s="33">
        <f t="shared" si="43"/>
        <v>1.839464882943144E-2</v>
      </c>
      <c r="G150" s="34">
        <v>465</v>
      </c>
      <c r="H150" s="34">
        <v>237</v>
      </c>
      <c r="I150" s="34">
        <v>225</v>
      </c>
      <c r="J150" s="33">
        <f t="shared" si="44"/>
        <v>-2.0508826583592939E-2</v>
      </c>
      <c r="K150" s="35">
        <f t="shared" si="45"/>
        <v>1.9470404984423675E-2</v>
      </c>
      <c r="L150" s="34">
        <v>9</v>
      </c>
      <c r="M150" s="34">
        <v>6</v>
      </c>
      <c r="N150" s="34">
        <v>6</v>
      </c>
      <c r="O150" s="33">
        <f t="shared" si="46"/>
        <v>-5.5865921787709499E-3</v>
      </c>
      <c r="P150" s="33">
        <f t="shared" si="47"/>
        <v>5.5865921787709499E-3</v>
      </c>
      <c r="Q150" s="34">
        <v>0</v>
      </c>
      <c r="R150" s="34">
        <v>0</v>
      </c>
      <c r="S150" s="34">
        <v>0</v>
      </c>
      <c r="T150" s="33">
        <f t="shared" si="48"/>
        <v>0</v>
      </c>
      <c r="U150" s="33">
        <f t="shared" si="49"/>
        <v>0</v>
      </c>
      <c r="V150" s="34">
        <v>0</v>
      </c>
      <c r="W150" s="34">
        <v>0</v>
      </c>
      <c r="X150" s="34">
        <v>0</v>
      </c>
      <c r="Y150" s="33">
        <f t="shared" si="50"/>
        <v>0</v>
      </c>
      <c r="Z150" s="33">
        <f t="shared" si="51"/>
        <v>0</v>
      </c>
      <c r="AA150" s="34">
        <v>0</v>
      </c>
      <c r="AB150" s="34">
        <v>0</v>
      </c>
      <c r="AC150" s="34">
        <v>0</v>
      </c>
      <c r="AD150" s="33">
        <f t="shared" si="52"/>
        <v>0</v>
      </c>
      <c r="AE150" s="33">
        <f t="shared" si="53"/>
        <v>0</v>
      </c>
      <c r="AF150" s="34">
        <v>3</v>
      </c>
      <c r="AG150" s="34">
        <v>3</v>
      </c>
      <c r="AH150" s="34">
        <v>0</v>
      </c>
      <c r="AI150" s="33">
        <f t="shared" si="54"/>
        <v>-1.7543859649122806E-2</v>
      </c>
      <c r="AJ150" s="33">
        <f t="shared" si="55"/>
        <v>0</v>
      </c>
    </row>
    <row r="151" spans="1:36">
      <c r="A151" s="30" t="s">
        <v>95</v>
      </c>
      <c r="B151" s="31">
        <v>264</v>
      </c>
      <c r="C151" s="32">
        <v>156</v>
      </c>
      <c r="D151" s="32">
        <v>111</v>
      </c>
      <c r="E151" s="33">
        <f t="shared" si="42"/>
        <v>-1.2422360248447204E-2</v>
      </c>
      <c r="F151" s="33">
        <f t="shared" si="43"/>
        <v>8.8389870998566659E-3</v>
      </c>
      <c r="G151" s="34">
        <v>261</v>
      </c>
      <c r="H151" s="34">
        <v>153</v>
      </c>
      <c r="I151" s="34">
        <v>108</v>
      </c>
      <c r="J151" s="33">
        <f t="shared" si="44"/>
        <v>-1.3239875389408099E-2</v>
      </c>
      <c r="K151" s="35">
        <f t="shared" si="45"/>
        <v>9.3457943925233638E-3</v>
      </c>
      <c r="L151" s="34">
        <v>6</v>
      </c>
      <c r="M151" s="34">
        <v>0</v>
      </c>
      <c r="N151" s="34">
        <v>6</v>
      </c>
      <c r="O151" s="33">
        <f t="shared" si="46"/>
        <v>0</v>
      </c>
      <c r="P151" s="33">
        <f t="shared" si="47"/>
        <v>5.5865921787709499E-3</v>
      </c>
      <c r="Q151" s="34">
        <v>0</v>
      </c>
      <c r="R151" s="34">
        <v>0</v>
      </c>
      <c r="S151" s="34">
        <v>0</v>
      </c>
      <c r="T151" s="33">
        <f t="shared" si="48"/>
        <v>0</v>
      </c>
      <c r="U151" s="33">
        <f t="shared" si="49"/>
        <v>0</v>
      </c>
      <c r="V151" s="34">
        <v>3</v>
      </c>
      <c r="W151" s="34">
        <v>0</v>
      </c>
      <c r="X151" s="34">
        <v>0</v>
      </c>
      <c r="Y151" s="33">
        <f t="shared" si="50"/>
        <v>0</v>
      </c>
      <c r="Z151" s="33">
        <f t="shared" si="51"/>
        <v>0</v>
      </c>
      <c r="AA151" s="34">
        <v>0</v>
      </c>
      <c r="AB151" s="34">
        <v>0</v>
      </c>
      <c r="AC151" s="34">
        <v>0</v>
      </c>
      <c r="AD151" s="33">
        <f t="shared" si="52"/>
        <v>0</v>
      </c>
      <c r="AE151" s="33">
        <f t="shared" si="53"/>
        <v>0</v>
      </c>
      <c r="AF151" s="34">
        <v>0</v>
      </c>
      <c r="AG151" s="34">
        <v>0</v>
      </c>
      <c r="AH151" s="34">
        <v>0</v>
      </c>
      <c r="AI151" s="33">
        <f t="shared" si="54"/>
        <v>0</v>
      </c>
      <c r="AJ151" s="33">
        <f t="shared" si="55"/>
        <v>0</v>
      </c>
    </row>
    <row r="152" spans="1:36">
      <c r="A152" s="30" t="s">
        <v>283</v>
      </c>
      <c r="B152" s="31">
        <v>117</v>
      </c>
      <c r="C152" s="32">
        <v>57</v>
      </c>
      <c r="D152" s="32">
        <v>60</v>
      </c>
      <c r="E152" s="33">
        <f t="shared" si="42"/>
        <v>-4.538939321548017E-3</v>
      </c>
      <c r="F152" s="33">
        <f t="shared" si="43"/>
        <v>4.7778308647873869E-3</v>
      </c>
      <c r="G152" s="34">
        <v>114</v>
      </c>
      <c r="H152" s="34">
        <v>57</v>
      </c>
      <c r="I152" s="34">
        <v>57</v>
      </c>
      <c r="J152" s="33">
        <f t="shared" si="44"/>
        <v>-4.9325025960539979E-3</v>
      </c>
      <c r="K152" s="35">
        <f t="shared" si="45"/>
        <v>4.9325025960539979E-3</v>
      </c>
      <c r="L152" s="34">
        <v>3</v>
      </c>
      <c r="M152" s="34">
        <v>3</v>
      </c>
      <c r="N152" s="34">
        <v>3</v>
      </c>
      <c r="O152" s="33">
        <f t="shared" si="46"/>
        <v>-2.7932960893854749E-3</v>
      </c>
      <c r="P152" s="33">
        <f t="shared" si="47"/>
        <v>2.7932960893854749E-3</v>
      </c>
      <c r="Q152" s="34">
        <v>0</v>
      </c>
      <c r="R152" s="34">
        <v>0</v>
      </c>
      <c r="S152" s="34">
        <v>0</v>
      </c>
      <c r="T152" s="33">
        <f t="shared" si="48"/>
        <v>0</v>
      </c>
      <c r="U152" s="33">
        <f t="shared" si="49"/>
        <v>0</v>
      </c>
      <c r="V152" s="34">
        <v>0</v>
      </c>
      <c r="W152" s="34">
        <v>0</v>
      </c>
      <c r="X152" s="34">
        <v>0</v>
      </c>
      <c r="Y152" s="33">
        <f t="shared" si="50"/>
        <v>0</v>
      </c>
      <c r="Z152" s="33">
        <f t="shared" si="51"/>
        <v>0</v>
      </c>
      <c r="AA152" s="34">
        <v>0</v>
      </c>
      <c r="AB152" s="34">
        <v>0</v>
      </c>
      <c r="AC152" s="34">
        <v>0</v>
      </c>
      <c r="AD152" s="33">
        <f t="shared" si="52"/>
        <v>0</v>
      </c>
      <c r="AE152" s="33">
        <f t="shared" si="53"/>
        <v>0</v>
      </c>
      <c r="AF152" s="34">
        <v>3</v>
      </c>
      <c r="AG152" s="34">
        <v>0</v>
      </c>
      <c r="AH152" s="34">
        <v>3</v>
      </c>
      <c r="AI152" s="33">
        <f t="shared" si="54"/>
        <v>0</v>
      </c>
      <c r="AJ152" s="33">
        <f t="shared" si="55"/>
        <v>1.7543859649122806E-2</v>
      </c>
    </row>
    <row r="153" spans="1:36">
      <c r="A153" s="30" t="s">
        <v>282</v>
      </c>
      <c r="B153" s="31">
        <v>72</v>
      </c>
      <c r="C153" s="32">
        <v>27</v>
      </c>
      <c r="D153" s="32">
        <v>45</v>
      </c>
      <c r="E153" s="33">
        <f t="shared" si="42"/>
        <v>-2.150023889154324E-3</v>
      </c>
      <c r="F153" s="33">
        <f t="shared" si="43"/>
        <v>3.58337314859054E-3</v>
      </c>
      <c r="G153" s="34">
        <v>72</v>
      </c>
      <c r="H153" s="34">
        <v>27</v>
      </c>
      <c r="I153" s="34">
        <v>45</v>
      </c>
      <c r="J153" s="33">
        <f t="shared" si="44"/>
        <v>-2.3364485981308409E-3</v>
      </c>
      <c r="K153" s="35">
        <f t="shared" si="45"/>
        <v>3.8940809968847352E-3</v>
      </c>
      <c r="L153" s="34">
        <v>0</v>
      </c>
      <c r="M153" s="34">
        <v>0</v>
      </c>
      <c r="N153" s="34">
        <v>0</v>
      </c>
      <c r="O153" s="33">
        <f t="shared" si="46"/>
        <v>0</v>
      </c>
      <c r="P153" s="33">
        <f t="shared" si="47"/>
        <v>0</v>
      </c>
      <c r="Q153" s="34">
        <v>0</v>
      </c>
      <c r="R153" s="34">
        <v>0</v>
      </c>
      <c r="S153" s="34">
        <v>0</v>
      </c>
      <c r="T153" s="33">
        <f t="shared" si="48"/>
        <v>0</v>
      </c>
      <c r="U153" s="33">
        <f t="shared" si="49"/>
        <v>0</v>
      </c>
      <c r="V153" s="34">
        <v>0</v>
      </c>
      <c r="W153" s="34">
        <v>0</v>
      </c>
      <c r="X153" s="34">
        <v>0</v>
      </c>
      <c r="Y153" s="33">
        <f t="shared" si="50"/>
        <v>0</v>
      </c>
      <c r="Z153" s="33">
        <f t="shared" si="51"/>
        <v>0</v>
      </c>
      <c r="AA153" s="34">
        <v>0</v>
      </c>
      <c r="AB153" s="34">
        <v>0</v>
      </c>
      <c r="AC153" s="34">
        <v>0</v>
      </c>
      <c r="AD153" s="33">
        <f t="shared" si="52"/>
        <v>0</v>
      </c>
      <c r="AE153" s="33">
        <f t="shared" si="53"/>
        <v>0</v>
      </c>
      <c r="AF153" s="34">
        <v>0</v>
      </c>
      <c r="AG153" s="34">
        <v>0</v>
      </c>
      <c r="AH153" s="34">
        <v>0</v>
      </c>
      <c r="AI153" s="33">
        <f t="shared" si="54"/>
        <v>0</v>
      </c>
      <c r="AJ153" s="33">
        <f t="shared" si="55"/>
        <v>0</v>
      </c>
    </row>
    <row r="154" spans="1:36">
      <c r="A154" s="30" t="s">
        <v>76</v>
      </c>
      <c r="B154" s="32">
        <v>12558</v>
      </c>
      <c r="C154" s="32">
        <v>6369</v>
      </c>
      <c r="D154" s="32">
        <v>6192</v>
      </c>
      <c r="E154" s="33">
        <f t="shared" si="42"/>
        <v>-0.50716674629718106</v>
      </c>
      <c r="F154" s="33">
        <f t="shared" si="43"/>
        <v>0.4930721452460583</v>
      </c>
      <c r="G154" s="34">
        <v>11556</v>
      </c>
      <c r="H154" s="34">
        <v>5829</v>
      </c>
      <c r="I154" s="34">
        <v>5730</v>
      </c>
      <c r="J154" s="33">
        <f t="shared" si="44"/>
        <v>-0.50441329179646932</v>
      </c>
      <c r="K154" s="35">
        <f t="shared" si="45"/>
        <v>0.49584631360332293</v>
      </c>
      <c r="L154" s="34">
        <v>1074</v>
      </c>
      <c r="M154" s="34">
        <v>537</v>
      </c>
      <c r="N154" s="34">
        <v>534</v>
      </c>
      <c r="O154" s="33">
        <f t="shared" si="46"/>
        <v>-0.5</v>
      </c>
      <c r="P154" s="33">
        <f t="shared" si="47"/>
        <v>0.4972067039106145</v>
      </c>
      <c r="Q154" s="34">
        <v>138</v>
      </c>
      <c r="R154" s="34">
        <v>69</v>
      </c>
      <c r="S154" s="34">
        <v>69</v>
      </c>
      <c r="T154" s="33">
        <f t="shared" si="48"/>
        <v>-0.5</v>
      </c>
      <c r="U154" s="33">
        <f t="shared" si="49"/>
        <v>0.5</v>
      </c>
      <c r="V154" s="34">
        <v>492</v>
      </c>
      <c r="W154" s="34">
        <v>267</v>
      </c>
      <c r="X154" s="34">
        <v>225</v>
      </c>
      <c r="Y154" s="33">
        <f t="shared" si="50"/>
        <v>-0.28048780487804881</v>
      </c>
      <c r="Z154" s="33">
        <f t="shared" si="51"/>
        <v>0.45731707317073172</v>
      </c>
      <c r="AA154" s="34">
        <v>96</v>
      </c>
      <c r="AB154" s="34">
        <v>51</v>
      </c>
      <c r="AC154" s="34">
        <v>42</v>
      </c>
      <c r="AD154" s="33">
        <f t="shared" si="52"/>
        <v>-0.53125</v>
      </c>
      <c r="AE154" s="33">
        <f t="shared" si="53"/>
        <v>0.4375</v>
      </c>
      <c r="AF154" s="34">
        <v>171</v>
      </c>
      <c r="AG154" s="34">
        <v>93</v>
      </c>
      <c r="AH154" s="34">
        <v>81</v>
      </c>
      <c r="AI154" s="33">
        <f t="shared" si="54"/>
        <v>-0.54385964912280704</v>
      </c>
      <c r="AJ154" s="33">
        <f t="shared" si="55"/>
        <v>0.47368421052631576</v>
      </c>
    </row>
    <row r="155" spans="1:36">
      <c r="A155" s="36"/>
      <c r="B155" s="36"/>
      <c r="C155" s="36"/>
      <c r="D155" s="36"/>
      <c r="E155" s="36"/>
      <c r="F155" s="36"/>
      <c r="O155" s="37"/>
    </row>
    <row r="156" spans="1:36">
      <c r="A156" s="36"/>
      <c r="B156" s="36"/>
      <c r="C156" s="36"/>
      <c r="D156" s="36"/>
      <c r="E156" s="36"/>
      <c r="F156" s="36"/>
    </row>
    <row r="157" spans="1:36">
      <c r="A157" s="38"/>
      <c r="B157" s="38"/>
      <c r="C157" s="38"/>
      <c r="D157" s="38"/>
      <c r="E157" s="38"/>
      <c r="F157" s="38"/>
    </row>
    <row r="158" spans="1:36">
      <c r="A158" s="38"/>
      <c r="B158" s="38"/>
      <c r="C158" s="38"/>
      <c r="D158" s="38"/>
      <c r="E158" s="38"/>
      <c r="F158" s="38"/>
    </row>
    <row r="159" spans="1:36">
      <c r="A159" s="38"/>
      <c r="B159" s="38"/>
      <c r="C159" s="38"/>
      <c r="D159" s="38"/>
      <c r="E159" s="38"/>
      <c r="F159" s="38"/>
    </row>
    <row r="160" spans="1:36">
      <c r="A160" s="38"/>
      <c r="B160" s="38"/>
      <c r="C160" s="38"/>
      <c r="D160" s="38"/>
      <c r="E160" s="38"/>
      <c r="F160" s="38"/>
    </row>
    <row r="161" spans="1:45">
      <c r="A161" s="38"/>
      <c r="B161" s="38"/>
      <c r="C161" s="38"/>
      <c r="D161" s="38"/>
      <c r="E161" s="38"/>
      <c r="F161" s="38"/>
    </row>
    <row r="162" spans="1:45">
      <c r="A162" s="38"/>
      <c r="B162" s="38"/>
      <c r="C162" s="38"/>
      <c r="D162" s="38"/>
      <c r="E162" s="38"/>
      <c r="F162" s="38"/>
    </row>
    <row r="163" spans="1:45">
      <c r="A163" s="38"/>
      <c r="B163" s="38"/>
      <c r="C163" s="38"/>
      <c r="D163" s="38"/>
      <c r="E163" s="38"/>
      <c r="F163" s="38"/>
    </row>
    <row r="164" spans="1:45">
      <c r="A164" s="38"/>
      <c r="B164" s="38"/>
      <c r="C164" s="38"/>
      <c r="D164" s="38"/>
      <c r="E164" s="38"/>
      <c r="F164" s="38"/>
    </row>
    <row r="165" spans="1:45">
      <c r="A165" s="38"/>
      <c r="B165" s="38"/>
      <c r="C165" s="38"/>
      <c r="D165" s="38"/>
      <c r="E165" s="38"/>
      <c r="F165" s="38"/>
    </row>
    <row r="166" spans="1:45">
      <c r="A166" s="38"/>
      <c r="B166" s="38"/>
      <c r="C166" s="38"/>
      <c r="D166" s="38"/>
      <c r="E166" s="38"/>
      <c r="F166" s="38"/>
    </row>
    <row r="167" spans="1:45">
      <c r="A167" s="38"/>
      <c r="B167" s="38"/>
      <c r="C167" s="38"/>
      <c r="D167" s="38"/>
      <c r="E167" s="38"/>
      <c r="F167" s="38"/>
    </row>
    <row r="174" spans="1:45" ht="24.95" customHeight="1">
      <c r="A174" s="126" t="s">
        <v>47</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row>
    <row r="175" spans="1:45">
      <c r="A175" s="28"/>
      <c r="B175" s="295" t="s">
        <v>44</v>
      </c>
      <c r="C175" s="296"/>
      <c r="D175" s="296"/>
      <c r="E175" s="296"/>
      <c r="F175" s="297"/>
      <c r="G175" s="298" t="s">
        <v>67</v>
      </c>
      <c r="H175" s="299"/>
      <c r="I175" s="299"/>
      <c r="J175" s="299"/>
      <c r="K175" s="300"/>
      <c r="L175" s="294" t="s">
        <v>68</v>
      </c>
      <c r="M175" s="294"/>
      <c r="N175" s="294"/>
      <c r="O175" s="294"/>
      <c r="P175" s="294"/>
      <c r="Q175" s="294" t="s">
        <v>69</v>
      </c>
      <c r="R175" s="294"/>
      <c r="S175" s="294"/>
      <c r="T175" s="294"/>
      <c r="U175" s="294"/>
      <c r="V175" s="294" t="s">
        <v>70</v>
      </c>
      <c r="W175" s="294"/>
      <c r="X175" s="294"/>
      <c r="Y175" s="294"/>
      <c r="Z175" s="294"/>
      <c r="AA175" s="294" t="s">
        <v>71</v>
      </c>
      <c r="AB175" s="294"/>
      <c r="AC175" s="294"/>
      <c r="AD175" s="294"/>
      <c r="AE175" s="294"/>
      <c r="AF175" s="294" t="s">
        <v>72</v>
      </c>
      <c r="AG175" s="294"/>
      <c r="AH175" s="294"/>
      <c r="AI175" s="294"/>
      <c r="AJ175" s="294"/>
      <c r="AK175" s="29"/>
      <c r="AL175" s="29"/>
      <c r="AM175" s="29"/>
      <c r="AN175" s="29"/>
      <c r="AO175" s="29"/>
      <c r="AP175" s="29"/>
      <c r="AQ175" s="29"/>
      <c r="AR175" s="29"/>
      <c r="AS175" s="29"/>
    </row>
    <row r="176" spans="1:45">
      <c r="A176" s="176" t="s">
        <v>73</v>
      </c>
      <c r="B176" s="176" t="s">
        <v>76</v>
      </c>
      <c r="C176" s="176" t="s">
        <v>74</v>
      </c>
      <c r="D176" s="176" t="s">
        <v>75</v>
      </c>
      <c r="E176" s="176" t="s">
        <v>77</v>
      </c>
      <c r="F176" s="176" t="s">
        <v>78</v>
      </c>
      <c r="G176" s="183" t="s">
        <v>76</v>
      </c>
      <c r="H176" s="183" t="s">
        <v>74</v>
      </c>
      <c r="I176" s="183" t="s">
        <v>75</v>
      </c>
      <c r="J176" s="176" t="s">
        <v>77</v>
      </c>
      <c r="K176" s="176" t="s">
        <v>78</v>
      </c>
      <c r="L176" s="183" t="s">
        <v>76</v>
      </c>
      <c r="M176" s="183" t="s">
        <v>74</v>
      </c>
      <c r="N176" s="183" t="s">
        <v>75</v>
      </c>
      <c r="O176" s="176" t="s">
        <v>77</v>
      </c>
      <c r="P176" s="176" t="s">
        <v>78</v>
      </c>
      <c r="Q176" s="183" t="s">
        <v>76</v>
      </c>
      <c r="R176" s="183" t="s">
        <v>74</v>
      </c>
      <c r="S176" s="183" t="s">
        <v>75</v>
      </c>
      <c r="T176" s="176" t="s">
        <v>77</v>
      </c>
      <c r="U176" s="176" t="s">
        <v>78</v>
      </c>
      <c r="V176" s="183" t="s">
        <v>76</v>
      </c>
      <c r="W176" s="183" t="s">
        <v>74</v>
      </c>
      <c r="X176" s="183" t="s">
        <v>75</v>
      </c>
      <c r="Y176" s="176" t="s">
        <v>77</v>
      </c>
      <c r="Z176" s="176" t="s">
        <v>78</v>
      </c>
      <c r="AA176" s="183" t="s">
        <v>76</v>
      </c>
      <c r="AB176" s="183" t="s">
        <v>74</v>
      </c>
      <c r="AC176" s="183" t="s">
        <v>75</v>
      </c>
      <c r="AD176" s="176" t="s">
        <v>77</v>
      </c>
      <c r="AE176" s="176" t="s">
        <v>78</v>
      </c>
      <c r="AF176" s="183" t="s">
        <v>76</v>
      </c>
      <c r="AG176" s="183" t="s">
        <v>74</v>
      </c>
      <c r="AH176" s="183" t="s">
        <v>75</v>
      </c>
      <c r="AI176" s="176" t="s">
        <v>77</v>
      </c>
      <c r="AJ176" s="176" t="s">
        <v>78</v>
      </c>
    </row>
    <row r="177" spans="1:36">
      <c r="A177" s="30" t="s">
        <v>79</v>
      </c>
      <c r="B177" s="31">
        <v>3363</v>
      </c>
      <c r="C177" s="32">
        <v>1716</v>
      </c>
      <c r="D177" s="32">
        <v>1647</v>
      </c>
      <c r="E177" s="33">
        <f>-1*C177/$B$196</f>
        <v>-2.8839366743974991E-2</v>
      </c>
      <c r="F177" s="33">
        <f>D177/$B$196</f>
        <v>2.7679741857416559E-2</v>
      </c>
      <c r="G177" s="34">
        <v>3114</v>
      </c>
      <c r="H177" s="34">
        <v>1584</v>
      </c>
      <c r="I177" s="34">
        <v>1533</v>
      </c>
      <c r="J177" s="33">
        <f>-1*H177/$G$196</f>
        <v>-2.8644279281722997E-2</v>
      </c>
      <c r="K177" s="35">
        <f>I177/$G$196</f>
        <v>2.7722020289697825E-2</v>
      </c>
      <c r="L177" s="34">
        <v>525</v>
      </c>
      <c r="M177" s="34">
        <v>261</v>
      </c>
      <c r="N177" s="34">
        <v>261</v>
      </c>
      <c r="O177" s="33">
        <f>-1*M177/$L$196</f>
        <v>-0.14285714285714285</v>
      </c>
      <c r="P177" s="33">
        <f>N177/$L$196</f>
        <v>0.14285714285714285</v>
      </c>
      <c r="Q177" s="34">
        <v>111</v>
      </c>
      <c r="R177" s="34">
        <v>54</v>
      </c>
      <c r="S177" s="34">
        <v>57</v>
      </c>
      <c r="T177" s="33">
        <f>-1*R177/$Q$196</f>
        <v>-6.569343065693431E-2</v>
      </c>
      <c r="U177" s="33">
        <f>S177/$Q$196</f>
        <v>6.9343065693430656E-2</v>
      </c>
      <c r="V177" s="34">
        <v>153</v>
      </c>
      <c r="W177" s="34">
        <v>69</v>
      </c>
      <c r="X177" s="34">
        <v>81</v>
      </c>
      <c r="Y177" s="33">
        <f>-1*W177/$V$196</f>
        <v>-4.0139616055846421E-2</v>
      </c>
      <c r="Z177" s="33">
        <f>X177/$V$196</f>
        <v>4.712041884816754E-2</v>
      </c>
      <c r="AA177" s="34">
        <v>30</v>
      </c>
      <c r="AB177" s="34">
        <v>12</v>
      </c>
      <c r="AC177" s="34">
        <v>15</v>
      </c>
      <c r="AD177" s="33">
        <f>-1*AB177/$AA$196</f>
        <v>-4.8192771084337352E-2</v>
      </c>
      <c r="AE177" s="33">
        <f>AC177/$AA$196</f>
        <v>6.0240963855421686E-2</v>
      </c>
      <c r="AF177" s="34">
        <v>45</v>
      </c>
      <c r="AG177" s="34">
        <v>24</v>
      </c>
      <c r="AH177" s="34">
        <v>21</v>
      </c>
      <c r="AI177" s="33">
        <f>-1*AG177/$AF$196</f>
        <v>-2.9411764705882353E-2</v>
      </c>
      <c r="AJ177" s="33">
        <f>AH177/$AF$196</f>
        <v>2.5735294117647058E-2</v>
      </c>
    </row>
    <row r="178" spans="1:36">
      <c r="A178" s="30" t="s">
        <v>80</v>
      </c>
      <c r="B178" s="31">
        <v>3924</v>
      </c>
      <c r="C178" s="32">
        <v>1941</v>
      </c>
      <c r="D178" s="32">
        <v>1980</v>
      </c>
      <c r="E178" s="33">
        <f t="shared" ref="E178:E196" si="56">-1*C178/$B$196</f>
        <v>-3.2620752243622063E-2</v>
      </c>
      <c r="F178" s="33">
        <f t="shared" ref="F178:F196" si="57">D178/$B$196</f>
        <v>3.3276192396894222E-2</v>
      </c>
      <c r="G178" s="34">
        <v>3639</v>
      </c>
      <c r="H178" s="34">
        <v>1797</v>
      </c>
      <c r="I178" s="34">
        <v>1842</v>
      </c>
      <c r="J178" s="33">
        <f t="shared" ref="J178:J196" si="58">-1*H178/$G$196</f>
        <v>-3.2496066836651655E-2</v>
      </c>
      <c r="K178" s="35">
        <f t="shared" ref="K178:K196" si="59">I178/$G$196</f>
        <v>3.3309824770791516E-2</v>
      </c>
      <c r="L178" s="34">
        <v>564</v>
      </c>
      <c r="M178" s="34">
        <v>297</v>
      </c>
      <c r="N178" s="34">
        <v>267</v>
      </c>
      <c r="O178" s="33">
        <f t="shared" ref="O178:O196" si="60">-1*M178/$L$196</f>
        <v>-0.1625615763546798</v>
      </c>
      <c r="P178" s="33">
        <f t="shared" ref="P178:P196" si="61">N178/$L$196</f>
        <v>0.14614121510673234</v>
      </c>
      <c r="Q178" s="34">
        <v>120</v>
      </c>
      <c r="R178" s="34">
        <v>66</v>
      </c>
      <c r="S178" s="34">
        <v>54</v>
      </c>
      <c r="T178" s="33">
        <f t="shared" ref="T178:T196" si="62">-1*R178/$Q$196</f>
        <v>-8.0291970802919707E-2</v>
      </c>
      <c r="U178" s="33">
        <f t="shared" ref="U178:U196" si="63">S178/$Q$196</f>
        <v>6.569343065693431E-2</v>
      </c>
      <c r="V178" s="34">
        <v>144</v>
      </c>
      <c r="W178" s="34">
        <v>87</v>
      </c>
      <c r="X178" s="34">
        <v>63</v>
      </c>
      <c r="Y178" s="33">
        <f t="shared" ref="Y178:Y196" si="64">-1*W178/$V$196</f>
        <v>-5.06108202443281E-2</v>
      </c>
      <c r="Z178" s="33">
        <f t="shared" ref="Z178:Z196" si="65">X178/$V$196</f>
        <v>3.6649214659685861E-2</v>
      </c>
      <c r="AA178" s="34">
        <v>21</v>
      </c>
      <c r="AB178" s="34">
        <v>9</v>
      </c>
      <c r="AC178" s="34">
        <v>12</v>
      </c>
      <c r="AD178" s="33">
        <f t="shared" ref="AD178:AD196" si="66">-1*AB178/$AA$196</f>
        <v>-3.614457831325301E-2</v>
      </c>
      <c r="AE178" s="33">
        <f t="shared" ref="AE178:AE196" si="67">AC178/$AA$196</f>
        <v>4.8192771084337352E-2</v>
      </c>
      <c r="AF178" s="34">
        <v>69</v>
      </c>
      <c r="AG178" s="34">
        <v>36</v>
      </c>
      <c r="AH178" s="34">
        <v>30</v>
      </c>
      <c r="AI178" s="33">
        <f t="shared" ref="AI178:AI196" si="68">-1*AG178/$AF$196</f>
        <v>-4.4117647058823532E-2</v>
      </c>
      <c r="AJ178" s="33">
        <f t="shared" ref="AJ178:AJ196" si="69">AH178/$AF$196</f>
        <v>3.6764705882352942E-2</v>
      </c>
    </row>
    <row r="179" spans="1:36">
      <c r="A179" s="30" t="s">
        <v>81</v>
      </c>
      <c r="B179" s="31">
        <v>4128</v>
      </c>
      <c r="C179" s="32">
        <v>2079</v>
      </c>
      <c r="D179" s="32">
        <v>2046</v>
      </c>
      <c r="E179" s="33">
        <f t="shared" si="56"/>
        <v>-3.4940002016738934E-2</v>
      </c>
      <c r="F179" s="33">
        <f t="shared" si="57"/>
        <v>3.4385398810124028E-2</v>
      </c>
      <c r="G179" s="34">
        <v>3837</v>
      </c>
      <c r="H179" s="34">
        <v>1935</v>
      </c>
      <c r="I179" s="34">
        <v>1902</v>
      </c>
      <c r="J179" s="33">
        <f t="shared" si="58"/>
        <v>-3.499159116801389E-2</v>
      </c>
      <c r="K179" s="35">
        <f t="shared" si="59"/>
        <v>3.4394835349644659E-2</v>
      </c>
      <c r="L179" s="34">
        <v>582</v>
      </c>
      <c r="M179" s="34">
        <v>306</v>
      </c>
      <c r="N179" s="34">
        <v>279</v>
      </c>
      <c r="O179" s="33">
        <f t="shared" si="60"/>
        <v>-0.16748768472906403</v>
      </c>
      <c r="P179" s="33">
        <f t="shared" si="61"/>
        <v>0.15270935960591134</v>
      </c>
      <c r="Q179" s="34">
        <v>99</v>
      </c>
      <c r="R179" s="34">
        <v>45</v>
      </c>
      <c r="S179" s="34">
        <v>54</v>
      </c>
      <c r="T179" s="33">
        <f t="shared" si="62"/>
        <v>-5.4744525547445258E-2</v>
      </c>
      <c r="U179" s="33">
        <f t="shared" si="63"/>
        <v>6.569343065693431E-2</v>
      </c>
      <c r="V179" s="34">
        <v>123</v>
      </c>
      <c r="W179" s="34">
        <v>60</v>
      </c>
      <c r="X179" s="34">
        <v>63</v>
      </c>
      <c r="Y179" s="33">
        <f t="shared" si="64"/>
        <v>-3.4904013961605584E-2</v>
      </c>
      <c r="Z179" s="33">
        <f t="shared" si="65"/>
        <v>3.6649214659685861E-2</v>
      </c>
      <c r="AA179" s="34">
        <v>18</v>
      </c>
      <c r="AB179" s="34">
        <v>6</v>
      </c>
      <c r="AC179" s="34">
        <v>9</v>
      </c>
      <c r="AD179" s="33">
        <f t="shared" si="66"/>
        <v>-2.4096385542168676E-2</v>
      </c>
      <c r="AE179" s="33">
        <f t="shared" si="67"/>
        <v>3.614457831325301E-2</v>
      </c>
      <c r="AF179" s="34">
        <v>72</v>
      </c>
      <c r="AG179" s="34">
        <v>36</v>
      </c>
      <c r="AH179" s="34">
        <v>33</v>
      </c>
      <c r="AI179" s="33">
        <f t="shared" si="68"/>
        <v>-4.4117647058823532E-2</v>
      </c>
      <c r="AJ179" s="33">
        <f t="shared" si="69"/>
        <v>4.0441176470588237E-2</v>
      </c>
    </row>
    <row r="180" spans="1:36">
      <c r="A180" s="30" t="s">
        <v>82</v>
      </c>
      <c r="B180" s="31">
        <v>3840</v>
      </c>
      <c r="C180" s="32">
        <v>2001</v>
      </c>
      <c r="D180" s="32">
        <v>1839</v>
      </c>
      <c r="E180" s="33">
        <f t="shared" si="56"/>
        <v>-3.3629121710194616E-2</v>
      </c>
      <c r="F180" s="33">
        <f t="shared" si="57"/>
        <v>3.0906524150448724E-2</v>
      </c>
      <c r="G180" s="34">
        <v>3513</v>
      </c>
      <c r="H180" s="34">
        <v>1824</v>
      </c>
      <c r="I180" s="34">
        <v>1689</v>
      </c>
      <c r="J180" s="33">
        <f t="shared" si="58"/>
        <v>-3.2984321597135574E-2</v>
      </c>
      <c r="K180" s="35">
        <f t="shared" si="59"/>
        <v>3.0543047794715998E-2</v>
      </c>
      <c r="L180" s="34">
        <v>537</v>
      </c>
      <c r="M180" s="34">
        <v>288</v>
      </c>
      <c r="N180" s="34">
        <v>249</v>
      </c>
      <c r="O180" s="33">
        <f t="shared" si="60"/>
        <v>-0.15763546798029557</v>
      </c>
      <c r="P180" s="33">
        <f t="shared" si="61"/>
        <v>0.13628899835796388</v>
      </c>
      <c r="Q180" s="34">
        <v>90</v>
      </c>
      <c r="R180" s="34">
        <v>48</v>
      </c>
      <c r="S180" s="34">
        <v>39</v>
      </c>
      <c r="T180" s="33">
        <f t="shared" si="62"/>
        <v>-5.8394160583941604E-2</v>
      </c>
      <c r="U180" s="33">
        <f t="shared" si="63"/>
        <v>4.7445255474452552E-2</v>
      </c>
      <c r="V180" s="34">
        <v>144</v>
      </c>
      <c r="W180" s="34">
        <v>72</v>
      </c>
      <c r="X180" s="34">
        <v>69</v>
      </c>
      <c r="Y180" s="33">
        <f t="shared" si="64"/>
        <v>-4.1884816753926704E-2</v>
      </c>
      <c r="Z180" s="33">
        <f t="shared" si="65"/>
        <v>4.0139616055846421E-2</v>
      </c>
      <c r="AA180" s="34">
        <v>12</v>
      </c>
      <c r="AB180" s="34">
        <v>6</v>
      </c>
      <c r="AC180" s="34">
        <v>6</v>
      </c>
      <c r="AD180" s="33">
        <f t="shared" si="66"/>
        <v>-2.4096385542168676E-2</v>
      </c>
      <c r="AE180" s="33">
        <f t="shared" si="67"/>
        <v>2.4096385542168676E-2</v>
      </c>
      <c r="AF180" s="34">
        <v>39</v>
      </c>
      <c r="AG180" s="34">
        <v>21</v>
      </c>
      <c r="AH180" s="34">
        <v>15</v>
      </c>
      <c r="AI180" s="33">
        <f t="shared" si="68"/>
        <v>-2.5735294117647058E-2</v>
      </c>
      <c r="AJ180" s="33">
        <f t="shared" si="69"/>
        <v>1.8382352941176471E-2</v>
      </c>
    </row>
    <row r="181" spans="1:36">
      <c r="A181" s="30" t="s">
        <v>83</v>
      </c>
      <c r="B181" s="31">
        <v>2847</v>
      </c>
      <c r="C181" s="32">
        <v>1500</v>
      </c>
      <c r="D181" s="32">
        <v>1347</v>
      </c>
      <c r="E181" s="33">
        <f t="shared" si="56"/>
        <v>-2.5209236664313805E-2</v>
      </c>
      <c r="F181" s="33">
        <f t="shared" si="57"/>
        <v>2.2637894524553795E-2</v>
      </c>
      <c r="G181" s="34">
        <v>2613</v>
      </c>
      <c r="H181" s="34">
        <v>1353</v>
      </c>
      <c r="I181" s="34">
        <v>1260</v>
      </c>
      <c r="J181" s="33">
        <f t="shared" si="58"/>
        <v>-2.4466988553138395E-2</v>
      </c>
      <c r="K181" s="35">
        <f t="shared" si="59"/>
        <v>2.278522215591602E-2</v>
      </c>
      <c r="L181" s="34">
        <v>384</v>
      </c>
      <c r="M181" s="34">
        <v>204</v>
      </c>
      <c r="N181" s="34">
        <v>180</v>
      </c>
      <c r="O181" s="33">
        <f t="shared" si="60"/>
        <v>-0.1116584564860427</v>
      </c>
      <c r="P181" s="33">
        <f t="shared" si="61"/>
        <v>9.8522167487684734E-2</v>
      </c>
      <c r="Q181" s="34">
        <v>45</v>
      </c>
      <c r="R181" s="34">
        <v>24</v>
      </c>
      <c r="S181" s="34">
        <v>21</v>
      </c>
      <c r="T181" s="33">
        <f t="shared" si="62"/>
        <v>-2.9197080291970802E-2</v>
      </c>
      <c r="U181" s="33">
        <f t="shared" si="63"/>
        <v>2.5547445255474453E-2</v>
      </c>
      <c r="V181" s="34">
        <v>93</v>
      </c>
      <c r="W181" s="34">
        <v>60</v>
      </c>
      <c r="X181" s="34">
        <v>33</v>
      </c>
      <c r="Y181" s="33">
        <f t="shared" si="64"/>
        <v>-3.4904013961605584E-2</v>
      </c>
      <c r="Z181" s="33">
        <f t="shared" si="65"/>
        <v>1.9197207678883072E-2</v>
      </c>
      <c r="AA181" s="34">
        <v>18</v>
      </c>
      <c r="AB181" s="34">
        <v>6</v>
      </c>
      <c r="AC181" s="34">
        <v>12</v>
      </c>
      <c r="AD181" s="33">
        <f t="shared" si="66"/>
        <v>-2.4096385542168676E-2</v>
      </c>
      <c r="AE181" s="33">
        <f t="shared" si="67"/>
        <v>4.8192771084337352E-2</v>
      </c>
      <c r="AF181" s="34">
        <v>21</v>
      </c>
      <c r="AG181" s="34">
        <v>12</v>
      </c>
      <c r="AH181" s="34">
        <v>9</v>
      </c>
      <c r="AI181" s="33">
        <f t="shared" si="68"/>
        <v>-1.4705882352941176E-2</v>
      </c>
      <c r="AJ181" s="33">
        <f t="shared" si="69"/>
        <v>1.1029411764705883E-2</v>
      </c>
    </row>
    <row r="182" spans="1:36">
      <c r="A182" s="30" t="s">
        <v>84</v>
      </c>
      <c r="B182" s="31">
        <v>2985</v>
      </c>
      <c r="C182" s="32">
        <v>1515</v>
      </c>
      <c r="D182" s="32">
        <v>1473</v>
      </c>
      <c r="E182" s="33">
        <f t="shared" si="56"/>
        <v>-2.5461329030956943E-2</v>
      </c>
      <c r="F182" s="33">
        <f t="shared" si="57"/>
        <v>2.4755470404356154E-2</v>
      </c>
      <c r="G182" s="34">
        <v>2658</v>
      </c>
      <c r="H182" s="34">
        <v>1329</v>
      </c>
      <c r="I182" s="34">
        <v>1326</v>
      </c>
      <c r="J182" s="33">
        <f t="shared" si="58"/>
        <v>-2.4032984321597135E-2</v>
      </c>
      <c r="K182" s="35">
        <f t="shared" si="59"/>
        <v>2.3978733792654479E-2</v>
      </c>
      <c r="L182" s="34">
        <v>342</v>
      </c>
      <c r="M182" s="34">
        <v>174</v>
      </c>
      <c r="N182" s="34">
        <v>165</v>
      </c>
      <c r="O182" s="33">
        <f t="shared" si="60"/>
        <v>-9.5238095238095233E-2</v>
      </c>
      <c r="P182" s="33">
        <f t="shared" si="61"/>
        <v>9.0311986863711002E-2</v>
      </c>
      <c r="Q182" s="34">
        <v>66</v>
      </c>
      <c r="R182" s="34">
        <v>33</v>
      </c>
      <c r="S182" s="34">
        <v>33</v>
      </c>
      <c r="T182" s="33">
        <f t="shared" si="62"/>
        <v>-4.0145985401459854E-2</v>
      </c>
      <c r="U182" s="33">
        <f t="shared" si="63"/>
        <v>4.0145985401459854E-2</v>
      </c>
      <c r="V182" s="34">
        <v>162</v>
      </c>
      <c r="W182" s="34">
        <v>84</v>
      </c>
      <c r="X182" s="34">
        <v>78</v>
      </c>
      <c r="Y182" s="33">
        <f t="shared" si="64"/>
        <v>-4.8865619546247817E-2</v>
      </c>
      <c r="Z182" s="33">
        <f t="shared" si="65"/>
        <v>4.5375218150087257E-2</v>
      </c>
      <c r="AA182" s="34">
        <v>21</v>
      </c>
      <c r="AB182" s="34">
        <v>9</v>
      </c>
      <c r="AC182" s="34">
        <v>9</v>
      </c>
      <c r="AD182" s="33">
        <f t="shared" si="66"/>
        <v>-3.614457831325301E-2</v>
      </c>
      <c r="AE182" s="33">
        <f t="shared" si="67"/>
        <v>3.614457831325301E-2</v>
      </c>
      <c r="AF182" s="34">
        <v>39</v>
      </c>
      <c r="AG182" s="34">
        <v>21</v>
      </c>
      <c r="AH182" s="34">
        <v>18</v>
      </c>
      <c r="AI182" s="33">
        <f t="shared" si="68"/>
        <v>-2.5735294117647058E-2</v>
      </c>
      <c r="AJ182" s="33">
        <f t="shared" si="69"/>
        <v>2.2058823529411766E-2</v>
      </c>
    </row>
    <row r="183" spans="1:36">
      <c r="A183" s="30" t="s">
        <v>85</v>
      </c>
      <c r="B183" s="31">
        <v>2985</v>
      </c>
      <c r="C183" s="32">
        <v>1446</v>
      </c>
      <c r="D183" s="32">
        <v>1539</v>
      </c>
      <c r="E183" s="33">
        <f t="shared" si="56"/>
        <v>-2.4301704144398507E-2</v>
      </c>
      <c r="F183" s="33">
        <f t="shared" si="57"/>
        <v>2.5864676817585964E-2</v>
      </c>
      <c r="G183" s="34">
        <v>2610</v>
      </c>
      <c r="H183" s="34">
        <v>1251</v>
      </c>
      <c r="I183" s="34">
        <v>1359</v>
      </c>
      <c r="J183" s="33">
        <f t="shared" si="58"/>
        <v>-2.262247056908805E-2</v>
      </c>
      <c r="K183" s="35">
        <f t="shared" si="59"/>
        <v>2.4575489611023706E-2</v>
      </c>
      <c r="L183" s="34">
        <v>288</v>
      </c>
      <c r="M183" s="34">
        <v>138</v>
      </c>
      <c r="N183" s="34">
        <v>150</v>
      </c>
      <c r="O183" s="33">
        <f t="shared" si="60"/>
        <v>-7.5533661740558297E-2</v>
      </c>
      <c r="P183" s="33">
        <f t="shared" si="61"/>
        <v>8.2101806239737271E-2</v>
      </c>
      <c r="Q183" s="34">
        <v>60</v>
      </c>
      <c r="R183" s="34">
        <v>36</v>
      </c>
      <c r="S183" s="34">
        <v>24</v>
      </c>
      <c r="T183" s="33">
        <f t="shared" si="62"/>
        <v>-4.3795620437956206E-2</v>
      </c>
      <c r="U183" s="33">
        <f t="shared" si="63"/>
        <v>2.9197080291970802E-2</v>
      </c>
      <c r="V183" s="34">
        <v>186</v>
      </c>
      <c r="W183" s="34">
        <v>90</v>
      </c>
      <c r="X183" s="34">
        <v>93</v>
      </c>
      <c r="Y183" s="33">
        <f t="shared" si="64"/>
        <v>-5.2356020942408377E-2</v>
      </c>
      <c r="Z183" s="33">
        <f t="shared" si="65"/>
        <v>5.4101221640488653E-2</v>
      </c>
      <c r="AA183" s="34">
        <v>27</v>
      </c>
      <c r="AB183" s="34">
        <v>9</v>
      </c>
      <c r="AC183" s="34">
        <v>15</v>
      </c>
      <c r="AD183" s="33">
        <f t="shared" si="66"/>
        <v>-3.614457831325301E-2</v>
      </c>
      <c r="AE183" s="33">
        <f t="shared" si="67"/>
        <v>6.0240963855421686E-2</v>
      </c>
      <c r="AF183" s="34">
        <v>45</v>
      </c>
      <c r="AG183" s="34">
        <v>27</v>
      </c>
      <c r="AH183" s="34">
        <v>15</v>
      </c>
      <c r="AI183" s="33">
        <f t="shared" si="68"/>
        <v>-3.3088235294117647E-2</v>
      </c>
      <c r="AJ183" s="33">
        <f t="shared" si="69"/>
        <v>1.8382352941176471E-2</v>
      </c>
    </row>
    <row r="184" spans="1:36">
      <c r="A184" s="30" t="s">
        <v>86</v>
      </c>
      <c r="B184" s="31">
        <v>3102</v>
      </c>
      <c r="C184" s="32">
        <v>1473</v>
      </c>
      <c r="D184" s="32">
        <v>1629</v>
      </c>
      <c r="E184" s="33">
        <f t="shared" si="56"/>
        <v>-2.4755470404356154E-2</v>
      </c>
      <c r="F184" s="33">
        <f t="shared" si="57"/>
        <v>2.7377231017444791E-2</v>
      </c>
      <c r="G184" s="34">
        <v>2772</v>
      </c>
      <c r="H184" s="34">
        <v>1305</v>
      </c>
      <c r="I184" s="34">
        <v>1467</v>
      </c>
      <c r="J184" s="33">
        <f t="shared" si="58"/>
        <v>-2.3598980090055878E-2</v>
      </c>
      <c r="K184" s="35">
        <f t="shared" si="59"/>
        <v>2.6528508652959366E-2</v>
      </c>
      <c r="L184" s="34">
        <v>264</v>
      </c>
      <c r="M184" s="34">
        <v>126</v>
      </c>
      <c r="N184" s="34">
        <v>135</v>
      </c>
      <c r="O184" s="33">
        <f t="shared" si="60"/>
        <v>-6.8965517241379309E-2</v>
      </c>
      <c r="P184" s="33">
        <f t="shared" si="61"/>
        <v>7.3891625615763554E-2</v>
      </c>
      <c r="Q184" s="34">
        <v>48</v>
      </c>
      <c r="R184" s="34">
        <v>27</v>
      </c>
      <c r="S184" s="34">
        <v>21</v>
      </c>
      <c r="T184" s="33">
        <f t="shared" si="62"/>
        <v>-3.2846715328467155E-2</v>
      </c>
      <c r="U184" s="33">
        <f t="shared" si="63"/>
        <v>2.5547445255474453E-2</v>
      </c>
      <c r="V184" s="34">
        <v>168</v>
      </c>
      <c r="W184" s="34">
        <v>75</v>
      </c>
      <c r="X184" s="34">
        <v>93</v>
      </c>
      <c r="Y184" s="33">
        <f t="shared" si="64"/>
        <v>-4.3630017452006981E-2</v>
      </c>
      <c r="Z184" s="33">
        <f t="shared" si="65"/>
        <v>5.4101221640488653E-2</v>
      </c>
      <c r="AA184" s="34">
        <v>24</v>
      </c>
      <c r="AB184" s="34">
        <v>12</v>
      </c>
      <c r="AC184" s="34">
        <v>9</v>
      </c>
      <c r="AD184" s="33">
        <f t="shared" si="66"/>
        <v>-4.8192771084337352E-2</v>
      </c>
      <c r="AE184" s="33">
        <f t="shared" si="67"/>
        <v>3.614457831325301E-2</v>
      </c>
      <c r="AF184" s="34">
        <v>42</v>
      </c>
      <c r="AG184" s="34">
        <v>27</v>
      </c>
      <c r="AH184" s="34">
        <v>15</v>
      </c>
      <c r="AI184" s="33">
        <f t="shared" si="68"/>
        <v>-3.3088235294117647E-2</v>
      </c>
      <c r="AJ184" s="33">
        <f t="shared" si="69"/>
        <v>1.8382352941176471E-2</v>
      </c>
    </row>
    <row r="185" spans="1:36">
      <c r="A185" s="30" t="s">
        <v>87</v>
      </c>
      <c r="B185" s="31">
        <v>3750</v>
      </c>
      <c r="C185" s="32">
        <v>1791</v>
      </c>
      <c r="D185" s="32">
        <v>1962</v>
      </c>
      <c r="E185" s="33">
        <f t="shared" si="56"/>
        <v>-3.0099828577190683E-2</v>
      </c>
      <c r="F185" s="33">
        <f t="shared" si="57"/>
        <v>3.2973681556922457E-2</v>
      </c>
      <c r="G185" s="34">
        <v>3414</v>
      </c>
      <c r="H185" s="34">
        <v>1620</v>
      </c>
      <c r="I185" s="34">
        <v>1794</v>
      </c>
      <c r="J185" s="33">
        <f t="shared" si="58"/>
        <v>-2.9295285629034884E-2</v>
      </c>
      <c r="K185" s="35">
        <f t="shared" si="59"/>
        <v>3.2441816307709002E-2</v>
      </c>
      <c r="L185" s="34">
        <v>306</v>
      </c>
      <c r="M185" s="34">
        <v>132</v>
      </c>
      <c r="N185" s="34">
        <v>171</v>
      </c>
      <c r="O185" s="33">
        <f t="shared" si="60"/>
        <v>-7.2249589490968796E-2</v>
      </c>
      <c r="P185" s="33">
        <f t="shared" si="61"/>
        <v>9.3596059113300489E-2</v>
      </c>
      <c r="Q185" s="34">
        <v>42</v>
      </c>
      <c r="R185" s="34">
        <v>24</v>
      </c>
      <c r="S185" s="34">
        <v>18</v>
      </c>
      <c r="T185" s="33">
        <f t="shared" si="62"/>
        <v>-2.9197080291970802E-2</v>
      </c>
      <c r="U185" s="33">
        <f t="shared" si="63"/>
        <v>2.1897810218978103E-2</v>
      </c>
      <c r="V185" s="34">
        <v>141</v>
      </c>
      <c r="W185" s="34">
        <v>63</v>
      </c>
      <c r="X185" s="34">
        <v>81</v>
      </c>
      <c r="Y185" s="33">
        <f t="shared" si="64"/>
        <v>-3.6649214659685861E-2</v>
      </c>
      <c r="Z185" s="33">
        <f t="shared" si="65"/>
        <v>4.712041884816754E-2</v>
      </c>
      <c r="AA185" s="34">
        <v>27</v>
      </c>
      <c r="AB185" s="34">
        <v>12</v>
      </c>
      <c r="AC185" s="34">
        <v>12</v>
      </c>
      <c r="AD185" s="33">
        <f t="shared" si="66"/>
        <v>-4.8192771084337352E-2</v>
      </c>
      <c r="AE185" s="33">
        <f t="shared" si="67"/>
        <v>4.8192771084337352E-2</v>
      </c>
      <c r="AF185" s="34">
        <v>63</v>
      </c>
      <c r="AG185" s="34">
        <v>36</v>
      </c>
      <c r="AH185" s="34">
        <v>30</v>
      </c>
      <c r="AI185" s="33">
        <f t="shared" si="68"/>
        <v>-4.4117647058823532E-2</v>
      </c>
      <c r="AJ185" s="33">
        <f t="shared" si="69"/>
        <v>3.6764705882352942E-2</v>
      </c>
    </row>
    <row r="186" spans="1:36">
      <c r="A186" s="30" t="s">
        <v>88</v>
      </c>
      <c r="B186" s="31">
        <v>4668</v>
      </c>
      <c r="C186" s="32">
        <v>2214</v>
      </c>
      <c r="D186" s="32">
        <v>2454</v>
      </c>
      <c r="E186" s="33">
        <f t="shared" si="56"/>
        <v>-3.7208833316527176E-2</v>
      </c>
      <c r="F186" s="33">
        <f t="shared" si="57"/>
        <v>4.1242311182817383E-2</v>
      </c>
      <c r="G186" s="34">
        <v>4326</v>
      </c>
      <c r="H186" s="34">
        <v>2052</v>
      </c>
      <c r="I186" s="34">
        <v>2277</v>
      </c>
      <c r="J186" s="33">
        <f t="shared" si="58"/>
        <v>-3.7107361796777517E-2</v>
      </c>
      <c r="K186" s="35">
        <f t="shared" si="59"/>
        <v>4.1176151467476808E-2</v>
      </c>
      <c r="L186" s="34">
        <v>327</v>
      </c>
      <c r="M186" s="34">
        <v>171</v>
      </c>
      <c r="N186" s="34">
        <v>156</v>
      </c>
      <c r="O186" s="33">
        <f t="shared" si="60"/>
        <v>-9.3596059113300489E-2</v>
      </c>
      <c r="P186" s="33">
        <f t="shared" si="61"/>
        <v>8.5385878489326772E-2</v>
      </c>
      <c r="Q186" s="34">
        <v>39</v>
      </c>
      <c r="R186" s="34">
        <v>24</v>
      </c>
      <c r="S186" s="34">
        <v>15</v>
      </c>
      <c r="T186" s="33">
        <f t="shared" si="62"/>
        <v>-2.9197080291970802E-2</v>
      </c>
      <c r="U186" s="33">
        <f t="shared" si="63"/>
        <v>1.824817518248175E-2</v>
      </c>
      <c r="V186" s="34">
        <v>108</v>
      </c>
      <c r="W186" s="34">
        <v>39</v>
      </c>
      <c r="X186" s="34">
        <v>69</v>
      </c>
      <c r="Y186" s="33">
        <f t="shared" si="64"/>
        <v>-2.2687609075043629E-2</v>
      </c>
      <c r="Z186" s="33">
        <f t="shared" si="65"/>
        <v>4.0139616055846421E-2</v>
      </c>
      <c r="AA186" s="34">
        <v>15</v>
      </c>
      <c r="AB186" s="34">
        <v>9</v>
      </c>
      <c r="AC186" s="34">
        <v>6</v>
      </c>
      <c r="AD186" s="33">
        <f t="shared" si="66"/>
        <v>-3.614457831325301E-2</v>
      </c>
      <c r="AE186" s="33">
        <f t="shared" si="67"/>
        <v>2.4096385542168676E-2</v>
      </c>
      <c r="AF186" s="34">
        <v>87</v>
      </c>
      <c r="AG186" s="34">
        <v>45</v>
      </c>
      <c r="AH186" s="34">
        <v>42</v>
      </c>
      <c r="AI186" s="33">
        <f t="shared" si="68"/>
        <v>-5.514705882352941E-2</v>
      </c>
      <c r="AJ186" s="33">
        <f t="shared" si="69"/>
        <v>5.1470588235294115E-2</v>
      </c>
    </row>
    <row r="187" spans="1:36">
      <c r="A187" s="30" t="s">
        <v>89</v>
      </c>
      <c r="B187" s="31">
        <v>4581</v>
      </c>
      <c r="C187" s="32">
        <v>2241</v>
      </c>
      <c r="D187" s="32">
        <v>2340</v>
      </c>
      <c r="E187" s="33">
        <f t="shared" si="56"/>
        <v>-3.7662599576484823E-2</v>
      </c>
      <c r="F187" s="33">
        <f t="shared" si="57"/>
        <v>3.9326409196329536E-2</v>
      </c>
      <c r="G187" s="34">
        <v>4284</v>
      </c>
      <c r="H187" s="34">
        <v>2100</v>
      </c>
      <c r="I187" s="34">
        <v>2181</v>
      </c>
      <c r="J187" s="33">
        <f t="shared" si="58"/>
        <v>-3.7975370259860031E-2</v>
      </c>
      <c r="K187" s="35">
        <f t="shared" si="59"/>
        <v>3.9440134541311775E-2</v>
      </c>
      <c r="L187" s="34">
        <v>255</v>
      </c>
      <c r="M187" s="34">
        <v>129</v>
      </c>
      <c r="N187" s="34">
        <v>126</v>
      </c>
      <c r="O187" s="33">
        <f t="shared" si="60"/>
        <v>-7.0607553366174053E-2</v>
      </c>
      <c r="P187" s="33">
        <f t="shared" si="61"/>
        <v>6.8965517241379309E-2</v>
      </c>
      <c r="Q187" s="34">
        <v>27</v>
      </c>
      <c r="R187" s="34">
        <v>15</v>
      </c>
      <c r="S187" s="34">
        <v>15</v>
      </c>
      <c r="T187" s="33">
        <f t="shared" si="62"/>
        <v>-1.824817518248175E-2</v>
      </c>
      <c r="U187" s="33">
        <f t="shared" si="63"/>
        <v>1.824817518248175E-2</v>
      </c>
      <c r="V187" s="34">
        <v>102</v>
      </c>
      <c r="W187" s="34">
        <v>36</v>
      </c>
      <c r="X187" s="34">
        <v>69</v>
      </c>
      <c r="Y187" s="33">
        <f t="shared" si="64"/>
        <v>-2.0942408376963352E-2</v>
      </c>
      <c r="Z187" s="33">
        <f t="shared" si="65"/>
        <v>4.0139616055846421E-2</v>
      </c>
      <c r="AA187" s="34">
        <v>15</v>
      </c>
      <c r="AB187" s="34">
        <v>9</v>
      </c>
      <c r="AC187" s="34">
        <v>9</v>
      </c>
      <c r="AD187" s="33">
        <f t="shared" si="66"/>
        <v>-3.614457831325301E-2</v>
      </c>
      <c r="AE187" s="33">
        <f t="shared" si="67"/>
        <v>3.614457831325301E-2</v>
      </c>
      <c r="AF187" s="34">
        <v>69</v>
      </c>
      <c r="AG187" s="34">
        <v>42</v>
      </c>
      <c r="AH187" s="34">
        <v>27</v>
      </c>
      <c r="AI187" s="33">
        <f t="shared" si="68"/>
        <v>-5.1470588235294115E-2</v>
      </c>
      <c r="AJ187" s="33">
        <f t="shared" si="69"/>
        <v>3.3088235294117647E-2</v>
      </c>
    </row>
    <row r="188" spans="1:36">
      <c r="A188" s="30" t="s">
        <v>90</v>
      </c>
      <c r="B188" s="31">
        <v>4335</v>
      </c>
      <c r="C188" s="32">
        <v>2145</v>
      </c>
      <c r="D188" s="32">
        <v>2190</v>
      </c>
      <c r="E188" s="33">
        <f t="shared" si="56"/>
        <v>-3.604920842996874E-2</v>
      </c>
      <c r="F188" s="33">
        <f t="shared" si="57"/>
        <v>3.6805485529898152E-2</v>
      </c>
      <c r="G188" s="34">
        <v>4059</v>
      </c>
      <c r="H188" s="34">
        <v>1998</v>
      </c>
      <c r="I188" s="34">
        <v>2061</v>
      </c>
      <c r="J188" s="33">
        <f t="shared" si="58"/>
        <v>-3.6130852275809693E-2</v>
      </c>
      <c r="K188" s="35">
        <f t="shared" si="59"/>
        <v>3.7270113383605488E-2</v>
      </c>
      <c r="L188" s="34">
        <v>246</v>
      </c>
      <c r="M188" s="34">
        <v>129</v>
      </c>
      <c r="N188" s="34">
        <v>114</v>
      </c>
      <c r="O188" s="33">
        <f t="shared" si="60"/>
        <v>-7.0607553366174053E-2</v>
      </c>
      <c r="P188" s="33">
        <f t="shared" si="61"/>
        <v>6.2397372742200329E-2</v>
      </c>
      <c r="Q188" s="34">
        <v>21</v>
      </c>
      <c r="R188" s="34">
        <v>3</v>
      </c>
      <c r="S188" s="34">
        <v>15</v>
      </c>
      <c r="T188" s="33">
        <f t="shared" si="62"/>
        <v>-3.6496350364963502E-3</v>
      </c>
      <c r="U188" s="33">
        <f t="shared" si="63"/>
        <v>1.824817518248175E-2</v>
      </c>
      <c r="V188" s="34">
        <v>72</v>
      </c>
      <c r="W188" s="34">
        <v>30</v>
      </c>
      <c r="X188" s="34">
        <v>42</v>
      </c>
      <c r="Y188" s="33">
        <f t="shared" si="64"/>
        <v>-1.7452006980802792E-2</v>
      </c>
      <c r="Z188" s="33">
        <f t="shared" si="65"/>
        <v>2.4432809773123908E-2</v>
      </c>
      <c r="AA188" s="34">
        <v>9</v>
      </c>
      <c r="AB188" s="34">
        <v>6</v>
      </c>
      <c r="AC188" s="34">
        <v>6</v>
      </c>
      <c r="AD188" s="33">
        <f t="shared" si="66"/>
        <v>-2.4096385542168676E-2</v>
      </c>
      <c r="AE188" s="33">
        <f t="shared" si="67"/>
        <v>2.4096385542168676E-2</v>
      </c>
      <c r="AF188" s="34">
        <v>84</v>
      </c>
      <c r="AG188" s="34">
        <v>48</v>
      </c>
      <c r="AH188" s="34">
        <v>36</v>
      </c>
      <c r="AI188" s="33">
        <f t="shared" si="68"/>
        <v>-5.8823529411764705E-2</v>
      </c>
      <c r="AJ188" s="33">
        <f t="shared" si="69"/>
        <v>4.4117647058823532E-2</v>
      </c>
    </row>
    <row r="189" spans="1:36">
      <c r="A189" s="30" t="s">
        <v>91</v>
      </c>
      <c r="B189" s="31">
        <v>3750</v>
      </c>
      <c r="C189" s="32">
        <v>1833</v>
      </c>
      <c r="D189" s="32">
        <v>1917</v>
      </c>
      <c r="E189" s="33">
        <f t="shared" si="56"/>
        <v>-3.0805687203791468E-2</v>
      </c>
      <c r="F189" s="33">
        <f t="shared" si="57"/>
        <v>3.2217404456993046E-2</v>
      </c>
      <c r="G189" s="34">
        <v>3540</v>
      </c>
      <c r="H189" s="34">
        <v>1725</v>
      </c>
      <c r="I189" s="34">
        <v>1815</v>
      </c>
      <c r="J189" s="33">
        <f t="shared" si="58"/>
        <v>-3.1194054142027885E-2</v>
      </c>
      <c r="K189" s="35">
        <f t="shared" si="59"/>
        <v>3.2821570010307603E-2</v>
      </c>
      <c r="L189" s="34">
        <v>174</v>
      </c>
      <c r="M189" s="34">
        <v>84</v>
      </c>
      <c r="N189" s="34">
        <v>87</v>
      </c>
      <c r="O189" s="33">
        <f t="shared" si="60"/>
        <v>-4.5977011494252873E-2</v>
      </c>
      <c r="P189" s="33">
        <f t="shared" si="61"/>
        <v>4.7619047619047616E-2</v>
      </c>
      <c r="Q189" s="34">
        <v>21</v>
      </c>
      <c r="R189" s="34">
        <v>9</v>
      </c>
      <c r="S189" s="34">
        <v>15</v>
      </c>
      <c r="T189" s="33">
        <f t="shared" si="62"/>
        <v>-1.0948905109489052E-2</v>
      </c>
      <c r="U189" s="33">
        <f t="shared" si="63"/>
        <v>1.824817518248175E-2</v>
      </c>
      <c r="V189" s="34">
        <v>60</v>
      </c>
      <c r="W189" s="34">
        <v>21</v>
      </c>
      <c r="X189" s="34">
        <v>39</v>
      </c>
      <c r="Y189" s="33">
        <f t="shared" si="64"/>
        <v>-1.2216404886561954E-2</v>
      </c>
      <c r="Z189" s="33">
        <f t="shared" si="65"/>
        <v>2.2687609075043629E-2</v>
      </c>
      <c r="AA189" s="34">
        <v>9</v>
      </c>
      <c r="AB189" s="34">
        <v>6</v>
      </c>
      <c r="AC189" s="34">
        <v>0</v>
      </c>
      <c r="AD189" s="33">
        <f t="shared" si="66"/>
        <v>-2.4096385542168676E-2</v>
      </c>
      <c r="AE189" s="33">
        <f t="shared" si="67"/>
        <v>0</v>
      </c>
      <c r="AF189" s="34">
        <v>57</v>
      </c>
      <c r="AG189" s="34">
        <v>36</v>
      </c>
      <c r="AH189" s="34">
        <v>24</v>
      </c>
      <c r="AI189" s="33">
        <f t="shared" si="68"/>
        <v>-4.4117647058823532E-2</v>
      </c>
      <c r="AJ189" s="33">
        <f t="shared" si="69"/>
        <v>2.9411764705882353E-2</v>
      </c>
    </row>
    <row r="190" spans="1:36">
      <c r="A190" s="30" t="s">
        <v>92</v>
      </c>
      <c r="B190" s="31">
        <v>3609</v>
      </c>
      <c r="C190" s="32">
        <v>1743</v>
      </c>
      <c r="D190" s="32">
        <v>1866</v>
      </c>
      <c r="E190" s="33">
        <f t="shared" si="56"/>
        <v>-2.9293133003932641E-2</v>
      </c>
      <c r="F190" s="33">
        <f t="shared" si="57"/>
        <v>3.1360290410406375E-2</v>
      </c>
      <c r="G190" s="34">
        <v>3447</v>
      </c>
      <c r="H190" s="34">
        <v>1656</v>
      </c>
      <c r="I190" s="34">
        <v>1791</v>
      </c>
      <c r="J190" s="33">
        <f t="shared" si="58"/>
        <v>-2.9946291976346771E-2</v>
      </c>
      <c r="K190" s="35">
        <f t="shared" si="59"/>
        <v>3.2387565778766343E-2</v>
      </c>
      <c r="L190" s="34">
        <v>138</v>
      </c>
      <c r="M190" s="34">
        <v>75</v>
      </c>
      <c r="N190" s="34">
        <v>63</v>
      </c>
      <c r="O190" s="33">
        <f t="shared" si="60"/>
        <v>-4.1050903119868636E-2</v>
      </c>
      <c r="P190" s="33">
        <f t="shared" si="61"/>
        <v>3.4482758620689655E-2</v>
      </c>
      <c r="Q190" s="34">
        <v>15</v>
      </c>
      <c r="R190" s="34">
        <v>9</v>
      </c>
      <c r="S190" s="34">
        <v>3</v>
      </c>
      <c r="T190" s="33">
        <f t="shared" si="62"/>
        <v>-1.0948905109489052E-2</v>
      </c>
      <c r="U190" s="33">
        <f t="shared" si="63"/>
        <v>3.6496350364963502E-3</v>
      </c>
      <c r="V190" s="34">
        <v>36</v>
      </c>
      <c r="W190" s="34">
        <v>12</v>
      </c>
      <c r="X190" s="34">
        <v>24</v>
      </c>
      <c r="Y190" s="33">
        <f t="shared" si="64"/>
        <v>-6.9808027923211171E-3</v>
      </c>
      <c r="Z190" s="33">
        <f t="shared" si="65"/>
        <v>1.3961605584642234E-2</v>
      </c>
      <c r="AA190" s="34">
        <v>3</v>
      </c>
      <c r="AB190" s="34">
        <v>3</v>
      </c>
      <c r="AC190" s="34">
        <v>3</v>
      </c>
      <c r="AD190" s="33">
        <f t="shared" si="66"/>
        <v>-1.2048192771084338E-2</v>
      </c>
      <c r="AE190" s="33">
        <f t="shared" si="67"/>
        <v>1.2048192771084338E-2</v>
      </c>
      <c r="AF190" s="34">
        <v>42</v>
      </c>
      <c r="AG190" s="34">
        <v>18</v>
      </c>
      <c r="AH190" s="34">
        <v>27</v>
      </c>
      <c r="AI190" s="33">
        <f t="shared" si="68"/>
        <v>-2.2058823529411766E-2</v>
      </c>
      <c r="AJ190" s="33">
        <f t="shared" si="69"/>
        <v>3.3088235294117647E-2</v>
      </c>
    </row>
    <row r="191" spans="1:36">
      <c r="A191" s="30" t="s">
        <v>93</v>
      </c>
      <c r="B191" s="31">
        <v>3060</v>
      </c>
      <c r="C191" s="32">
        <v>1506</v>
      </c>
      <c r="D191" s="32">
        <v>1551</v>
      </c>
      <c r="E191" s="33">
        <f t="shared" si="56"/>
        <v>-2.5310073610971061E-2</v>
      </c>
      <c r="F191" s="33">
        <f t="shared" si="57"/>
        <v>2.6066350710900472E-2</v>
      </c>
      <c r="G191" s="34">
        <v>2976</v>
      </c>
      <c r="H191" s="34">
        <v>1452</v>
      </c>
      <c r="I191" s="34">
        <v>1527</v>
      </c>
      <c r="J191" s="33">
        <f t="shared" si="58"/>
        <v>-2.6257256008246081E-2</v>
      </c>
      <c r="K191" s="35">
        <f t="shared" si="59"/>
        <v>2.761351923181251E-2</v>
      </c>
      <c r="L191" s="34">
        <v>81</v>
      </c>
      <c r="M191" s="34">
        <v>45</v>
      </c>
      <c r="N191" s="34">
        <v>39</v>
      </c>
      <c r="O191" s="33">
        <f t="shared" si="60"/>
        <v>-2.4630541871921183E-2</v>
      </c>
      <c r="P191" s="33">
        <f t="shared" si="61"/>
        <v>2.1346469622331693E-2</v>
      </c>
      <c r="Q191" s="34">
        <v>9</v>
      </c>
      <c r="R191" s="34">
        <v>6</v>
      </c>
      <c r="S191" s="34">
        <v>3</v>
      </c>
      <c r="T191" s="33">
        <f t="shared" si="62"/>
        <v>-7.2992700729927005E-3</v>
      </c>
      <c r="U191" s="33">
        <f t="shared" si="63"/>
        <v>3.6496350364963502E-3</v>
      </c>
      <c r="V191" s="34">
        <v>15</v>
      </c>
      <c r="W191" s="34">
        <v>9</v>
      </c>
      <c r="X191" s="34">
        <v>6</v>
      </c>
      <c r="Y191" s="33">
        <f t="shared" si="64"/>
        <v>-5.235602094240838E-3</v>
      </c>
      <c r="Z191" s="33">
        <f t="shared" si="65"/>
        <v>3.4904013961605585E-3</v>
      </c>
      <c r="AA191" s="34">
        <v>3</v>
      </c>
      <c r="AB191" s="34">
        <v>3</v>
      </c>
      <c r="AC191" s="34">
        <v>0</v>
      </c>
      <c r="AD191" s="33">
        <f t="shared" si="66"/>
        <v>-1.2048192771084338E-2</v>
      </c>
      <c r="AE191" s="33">
        <f t="shared" si="67"/>
        <v>0</v>
      </c>
      <c r="AF191" s="34">
        <v>27</v>
      </c>
      <c r="AG191" s="34">
        <v>21</v>
      </c>
      <c r="AH191" s="34">
        <v>6</v>
      </c>
      <c r="AI191" s="33">
        <f t="shared" si="68"/>
        <v>-2.5735294117647058E-2</v>
      </c>
      <c r="AJ191" s="33">
        <f t="shared" si="69"/>
        <v>7.3529411764705881E-3</v>
      </c>
    </row>
    <row r="192" spans="1:36">
      <c r="A192" s="30" t="s">
        <v>94</v>
      </c>
      <c r="B192" s="31">
        <v>2109</v>
      </c>
      <c r="C192" s="32">
        <v>1014</v>
      </c>
      <c r="D192" s="32">
        <v>1095</v>
      </c>
      <c r="E192" s="33">
        <f t="shared" si="56"/>
        <v>-1.7041443985076132E-2</v>
      </c>
      <c r="F192" s="33">
        <f t="shared" si="57"/>
        <v>1.8402742764949076E-2</v>
      </c>
      <c r="G192" s="34">
        <v>2061</v>
      </c>
      <c r="H192" s="34">
        <v>987</v>
      </c>
      <c r="I192" s="34">
        <v>1074</v>
      </c>
      <c r="J192" s="33">
        <f t="shared" si="58"/>
        <v>-1.7848424022134216E-2</v>
      </c>
      <c r="K192" s="35">
        <f t="shared" si="59"/>
        <v>1.9421689361471275E-2</v>
      </c>
      <c r="L192" s="34">
        <v>54</v>
      </c>
      <c r="M192" s="34">
        <v>27</v>
      </c>
      <c r="N192" s="34">
        <v>24</v>
      </c>
      <c r="O192" s="33">
        <f t="shared" si="60"/>
        <v>-1.4778325123152709E-2</v>
      </c>
      <c r="P192" s="33">
        <f t="shared" si="61"/>
        <v>1.3136288998357963E-2</v>
      </c>
      <c r="Q192" s="34">
        <v>6</v>
      </c>
      <c r="R192" s="34">
        <v>0</v>
      </c>
      <c r="S192" s="34">
        <v>3</v>
      </c>
      <c r="T192" s="33">
        <f t="shared" si="62"/>
        <v>0</v>
      </c>
      <c r="U192" s="33">
        <f t="shared" si="63"/>
        <v>3.6496350364963502E-3</v>
      </c>
      <c r="V192" s="34">
        <v>6</v>
      </c>
      <c r="W192" s="34">
        <v>3</v>
      </c>
      <c r="X192" s="34">
        <v>0</v>
      </c>
      <c r="Y192" s="33">
        <f t="shared" si="64"/>
        <v>-1.7452006980802793E-3</v>
      </c>
      <c r="Z192" s="33">
        <f t="shared" si="65"/>
        <v>0</v>
      </c>
      <c r="AA192" s="34">
        <v>0</v>
      </c>
      <c r="AB192" s="34">
        <v>0</v>
      </c>
      <c r="AC192" s="34">
        <v>0</v>
      </c>
      <c r="AD192" s="33">
        <f t="shared" si="66"/>
        <v>0</v>
      </c>
      <c r="AE192" s="33">
        <f t="shared" si="67"/>
        <v>0</v>
      </c>
      <c r="AF192" s="34">
        <v>9</v>
      </c>
      <c r="AG192" s="34">
        <v>6</v>
      </c>
      <c r="AH192" s="34">
        <v>6</v>
      </c>
      <c r="AI192" s="33">
        <f t="shared" si="68"/>
        <v>-7.3529411764705881E-3</v>
      </c>
      <c r="AJ192" s="33">
        <f t="shared" si="69"/>
        <v>7.3529411764705881E-3</v>
      </c>
    </row>
    <row r="193" spans="1:36">
      <c r="A193" s="30" t="s">
        <v>95</v>
      </c>
      <c r="B193" s="31">
        <v>1314</v>
      </c>
      <c r="C193" s="32">
        <v>627</v>
      </c>
      <c r="D193" s="32">
        <v>690</v>
      </c>
      <c r="E193" s="33">
        <f t="shared" si="56"/>
        <v>-1.0537460925683171E-2</v>
      </c>
      <c r="F193" s="33">
        <f t="shared" si="57"/>
        <v>1.1596248865584351E-2</v>
      </c>
      <c r="G193" s="34">
        <v>1299</v>
      </c>
      <c r="H193" s="34">
        <v>615</v>
      </c>
      <c r="I193" s="34">
        <v>681</v>
      </c>
      <c r="J193" s="33">
        <f t="shared" si="58"/>
        <v>-1.1121358433244724E-2</v>
      </c>
      <c r="K193" s="35">
        <f t="shared" si="59"/>
        <v>1.2314870069983183E-2</v>
      </c>
      <c r="L193" s="34">
        <v>21</v>
      </c>
      <c r="M193" s="34">
        <v>9</v>
      </c>
      <c r="N193" s="34">
        <v>12</v>
      </c>
      <c r="O193" s="33">
        <f t="shared" si="60"/>
        <v>-4.9261083743842365E-3</v>
      </c>
      <c r="P193" s="33">
        <f t="shared" si="61"/>
        <v>6.5681444991789817E-3</v>
      </c>
      <c r="Q193" s="34">
        <v>3</v>
      </c>
      <c r="R193" s="34">
        <v>3</v>
      </c>
      <c r="S193" s="34">
        <v>0</v>
      </c>
      <c r="T193" s="33">
        <f t="shared" si="62"/>
        <v>-3.6496350364963502E-3</v>
      </c>
      <c r="U193" s="33">
        <f t="shared" si="63"/>
        <v>0</v>
      </c>
      <c r="V193" s="34">
        <v>0</v>
      </c>
      <c r="W193" s="34">
        <v>0</v>
      </c>
      <c r="X193" s="34">
        <v>0</v>
      </c>
      <c r="Y193" s="33">
        <f t="shared" si="64"/>
        <v>0</v>
      </c>
      <c r="Z193" s="33">
        <f t="shared" si="65"/>
        <v>0</v>
      </c>
      <c r="AA193" s="34">
        <v>0</v>
      </c>
      <c r="AB193" s="34">
        <v>0</v>
      </c>
      <c r="AC193" s="34">
        <v>0</v>
      </c>
      <c r="AD193" s="33">
        <f t="shared" si="66"/>
        <v>0</v>
      </c>
      <c r="AE193" s="33">
        <f t="shared" si="67"/>
        <v>0</v>
      </c>
      <c r="AF193" s="34">
        <v>3</v>
      </c>
      <c r="AG193" s="34">
        <v>0</v>
      </c>
      <c r="AH193" s="34">
        <v>3</v>
      </c>
      <c r="AI193" s="33">
        <f t="shared" si="68"/>
        <v>0</v>
      </c>
      <c r="AJ193" s="33">
        <f t="shared" si="69"/>
        <v>3.6764705882352941E-3</v>
      </c>
    </row>
    <row r="194" spans="1:36">
      <c r="A194" s="30" t="s">
        <v>283</v>
      </c>
      <c r="B194" s="31">
        <v>768</v>
      </c>
      <c r="C194" s="32">
        <v>342</v>
      </c>
      <c r="D194" s="32">
        <v>426</v>
      </c>
      <c r="E194" s="33">
        <f t="shared" si="56"/>
        <v>-5.7477059594635473E-3</v>
      </c>
      <c r="F194" s="33">
        <f t="shared" si="57"/>
        <v>7.1594232126651206E-3</v>
      </c>
      <c r="G194" s="34">
        <v>756</v>
      </c>
      <c r="H194" s="34">
        <v>336</v>
      </c>
      <c r="I194" s="34">
        <v>420</v>
      </c>
      <c r="J194" s="33">
        <f t="shared" si="58"/>
        <v>-6.0760592415776051E-3</v>
      </c>
      <c r="K194" s="35">
        <f t="shared" si="59"/>
        <v>7.5950740519720068E-3</v>
      </c>
      <c r="L194" s="34">
        <v>9</v>
      </c>
      <c r="M194" s="34">
        <v>6</v>
      </c>
      <c r="N194" s="34">
        <v>3</v>
      </c>
      <c r="O194" s="33">
        <f t="shared" si="60"/>
        <v>-3.2840722495894909E-3</v>
      </c>
      <c r="P194" s="33">
        <f t="shared" si="61"/>
        <v>1.6420361247947454E-3</v>
      </c>
      <c r="Q194" s="34">
        <v>0</v>
      </c>
      <c r="R194" s="34">
        <v>0</v>
      </c>
      <c r="S194" s="34">
        <v>0</v>
      </c>
      <c r="T194" s="33">
        <f t="shared" si="62"/>
        <v>0</v>
      </c>
      <c r="U194" s="33">
        <f t="shared" si="63"/>
        <v>0</v>
      </c>
      <c r="V194" s="34">
        <v>3</v>
      </c>
      <c r="W194" s="34">
        <v>0</v>
      </c>
      <c r="X194" s="34">
        <v>3</v>
      </c>
      <c r="Y194" s="33">
        <f t="shared" si="64"/>
        <v>0</v>
      </c>
      <c r="Z194" s="33">
        <f t="shared" si="65"/>
        <v>1.7452006980802793E-3</v>
      </c>
      <c r="AA194" s="34">
        <v>0</v>
      </c>
      <c r="AB194" s="34">
        <v>0</v>
      </c>
      <c r="AC194" s="34">
        <v>0</v>
      </c>
      <c r="AD194" s="33">
        <f t="shared" si="66"/>
        <v>0</v>
      </c>
      <c r="AE194" s="33">
        <f t="shared" si="67"/>
        <v>0</v>
      </c>
      <c r="AF194" s="34">
        <v>6</v>
      </c>
      <c r="AG194" s="34">
        <v>3</v>
      </c>
      <c r="AH194" s="34">
        <v>3</v>
      </c>
      <c r="AI194" s="33">
        <f t="shared" si="68"/>
        <v>-3.6764705882352941E-3</v>
      </c>
      <c r="AJ194" s="33">
        <f t="shared" si="69"/>
        <v>3.6764705882352941E-3</v>
      </c>
    </row>
    <row r="195" spans="1:36">
      <c r="A195" s="30" t="s">
        <v>282</v>
      </c>
      <c r="B195" s="31">
        <v>384</v>
      </c>
      <c r="C195" s="32">
        <v>117</v>
      </c>
      <c r="D195" s="32">
        <v>264</v>
      </c>
      <c r="E195" s="33">
        <f t="shared" si="56"/>
        <v>-1.9663204598164767E-3</v>
      </c>
      <c r="F195" s="33">
        <f t="shared" si="57"/>
        <v>4.4368256529192292E-3</v>
      </c>
      <c r="G195" s="34">
        <v>378</v>
      </c>
      <c r="H195" s="34">
        <v>120</v>
      </c>
      <c r="I195" s="34">
        <v>261</v>
      </c>
      <c r="J195" s="33">
        <f t="shared" si="58"/>
        <v>-2.1700211577062875E-3</v>
      </c>
      <c r="K195" s="35">
        <f t="shared" si="59"/>
        <v>4.7197960180111759E-3</v>
      </c>
      <c r="L195" s="34">
        <v>3</v>
      </c>
      <c r="M195" s="34">
        <v>3</v>
      </c>
      <c r="N195" s="34">
        <v>3</v>
      </c>
      <c r="O195" s="33">
        <f t="shared" si="60"/>
        <v>-1.6420361247947454E-3</v>
      </c>
      <c r="P195" s="33">
        <f t="shared" si="61"/>
        <v>1.6420361247947454E-3</v>
      </c>
      <c r="Q195" s="34">
        <v>0</v>
      </c>
      <c r="R195" s="34">
        <v>0</v>
      </c>
      <c r="S195" s="34">
        <v>0</v>
      </c>
      <c r="T195" s="33">
        <f t="shared" si="62"/>
        <v>0</v>
      </c>
      <c r="U195" s="33">
        <f t="shared" si="63"/>
        <v>0</v>
      </c>
      <c r="V195" s="34">
        <v>0</v>
      </c>
      <c r="W195" s="34">
        <v>0</v>
      </c>
      <c r="X195" s="34">
        <v>0</v>
      </c>
      <c r="Y195" s="33">
        <f t="shared" si="64"/>
        <v>0</v>
      </c>
      <c r="Z195" s="33">
        <f t="shared" si="65"/>
        <v>0</v>
      </c>
      <c r="AA195" s="34">
        <v>0</v>
      </c>
      <c r="AB195" s="34">
        <v>0</v>
      </c>
      <c r="AC195" s="34">
        <v>0</v>
      </c>
      <c r="AD195" s="33">
        <f t="shared" si="66"/>
        <v>0</v>
      </c>
      <c r="AE195" s="33">
        <f t="shared" si="67"/>
        <v>0</v>
      </c>
      <c r="AF195" s="34">
        <v>0</v>
      </c>
      <c r="AG195" s="34">
        <v>0</v>
      </c>
      <c r="AH195" s="34">
        <v>0</v>
      </c>
      <c r="AI195" s="33">
        <f t="shared" si="68"/>
        <v>0</v>
      </c>
      <c r="AJ195" s="33">
        <f t="shared" si="69"/>
        <v>0</v>
      </c>
    </row>
    <row r="196" spans="1:36">
      <c r="A196" s="30" t="s">
        <v>76</v>
      </c>
      <c r="B196" s="32">
        <v>59502</v>
      </c>
      <c r="C196" s="32">
        <v>29247</v>
      </c>
      <c r="D196" s="32">
        <v>30258</v>
      </c>
      <c r="E196" s="33">
        <f t="shared" si="56"/>
        <v>-0.49152969648079053</v>
      </c>
      <c r="F196" s="33">
        <f t="shared" si="57"/>
        <v>0.50852072199253806</v>
      </c>
      <c r="G196" s="34">
        <v>55299</v>
      </c>
      <c r="H196" s="34">
        <v>27030</v>
      </c>
      <c r="I196" s="34">
        <v>28266</v>
      </c>
      <c r="J196" s="33">
        <f t="shared" si="58"/>
        <v>-0.48879726577334132</v>
      </c>
      <c r="K196" s="35">
        <f t="shared" si="59"/>
        <v>0.51114848369771604</v>
      </c>
      <c r="L196" s="34">
        <v>1827</v>
      </c>
      <c r="M196" s="34">
        <v>1740</v>
      </c>
      <c r="N196" s="34">
        <v>3567</v>
      </c>
      <c r="O196" s="33">
        <f t="shared" si="60"/>
        <v>-0.95238095238095233</v>
      </c>
      <c r="P196" s="33">
        <f t="shared" si="61"/>
        <v>1.9523809523809523</v>
      </c>
      <c r="Q196" s="34">
        <v>822</v>
      </c>
      <c r="R196" s="34">
        <v>429</v>
      </c>
      <c r="S196" s="34">
        <v>393</v>
      </c>
      <c r="T196" s="33">
        <f t="shared" si="62"/>
        <v>-0.52189781021897808</v>
      </c>
      <c r="U196" s="33">
        <f t="shared" si="63"/>
        <v>0.47810218978102192</v>
      </c>
      <c r="V196" s="34">
        <v>1719</v>
      </c>
      <c r="W196" s="34">
        <v>816</v>
      </c>
      <c r="X196" s="34">
        <v>903</v>
      </c>
      <c r="Y196" s="33">
        <f t="shared" si="64"/>
        <v>-0.47469458987783597</v>
      </c>
      <c r="Z196" s="33">
        <f t="shared" si="65"/>
        <v>0.52530541012216403</v>
      </c>
      <c r="AA196" s="34">
        <v>249</v>
      </c>
      <c r="AB196" s="34">
        <v>120</v>
      </c>
      <c r="AC196" s="34">
        <v>126</v>
      </c>
      <c r="AD196" s="33">
        <f t="shared" si="66"/>
        <v>-0.48192771084337349</v>
      </c>
      <c r="AE196" s="33">
        <f t="shared" si="67"/>
        <v>0.50602409638554213</v>
      </c>
      <c r="AF196" s="34">
        <v>816</v>
      </c>
      <c r="AG196" s="34">
        <v>456</v>
      </c>
      <c r="AH196" s="34">
        <v>360</v>
      </c>
      <c r="AI196" s="33">
        <f t="shared" si="68"/>
        <v>-0.55882352941176472</v>
      </c>
      <c r="AJ196" s="33">
        <f t="shared" si="69"/>
        <v>0.44117647058823528</v>
      </c>
    </row>
    <row r="197" spans="1:36">
      <c r="A197" s="36"/>
      <c r="B197" s="36"/>
      <c r="C197" s="36"/>
      <c r="D197" s="36"/>
      <c r="E197" s="36"/>
      <c r="F197" s="36"/>
      <c r="O197" s="37"/>
    </row>
    <row r="198" spans="1:36">
      <c r="A198" s="36"/>
      <c r="B198" s="36"/>
      <c r="C198" s="36"/>
      <c r="D198" s="36"/>
      <c r="E198" s="36"/>
      <c r="F198" s="36"/>
    </row>
    <row r="199" spans="1:36">
      <c r="A199" s="38"/>
      <c r="B199" s="38"/>
      <c r="C199" s="38"/>
      <c r="D199" s="38"/>
      <c r="E199" s="38"/>
      <c r="F199" s="38"/>
    </row>
    <row r="200" spans="1:36">
      <c r="A200" s="38"/>
      <c r="B200" s="38"/>
      <c r="C200" s="38"/>
      <c r="D200" s="38"/>
      <c r="E200" s="38"/>
      <c r="F200" s="38"/>
    </row>
    <row r="201" spans="1:36">
      <c r="A201" s="38"/>
      <c r="B201" s="38"/>
      <c r="C201" s="38"/>
      <c r="D201" s="38"/>
      <c r="E201" s="38"/>
      <c r="F201" s="38"/>
    </row>
    <row r="202" spans="1:36">
      <c r="A202" s="38"/>
      <c r="B202" s="38"/>
      <c r="C202" s="38"/>
      <c r="D202" s="38"/>
      <c r="E202" s="38"/>
      <c r="F202" s="38"/>
    </row>
    <row r="203" spans="1:36">
      <c r="A203" s="38"/>
      <c r="B203" s="38"/>
      <c r="C203" s="38"/>
      <c r="D203" s="38"/>
      <c r="E203" s="38"/>
      <c r="F203" s="38"/>
    </row>
    <row r="204" spans="1:36">
      <c r="A204" s="38"/>
      <c r="B204" s="38"/>
      <c r="C204" s="38"/>
      <c r="D204" s="38"/>
      <c r="E204" s="38"/>
      <c r="F204" s="38"/>
    </row>
    <row r="205" spans="1:36">
      <c r="A205" s="38"/>
      <c r="B205" s="38"/>
      <c r="C205" s="38"/>
      <c r="D205" s="38"/>
      <c r="E205" s="38"/>
      <c r="F205" s="38"/>
    </row>
    <row r="206" spans="1:36">
      <c r="A206" s="38"/>
      <c r="B206" s="38"/>
      <c r="C206" s="38"/>
      <c r="D206" s="38"/>
      <c r="E206" s="38"/>
      <c r="F206" s="38"/>
    </row>
    <row r="207" spans="1:36">
      <c r="A207" s="38"/>
      <c r="B207" s="38"/>
      <c r="C207" s="38"/>
      <c r="D207" s="38"/>
      <c r="E207" s="38"/>
      <c r="F207" s="38"/>
    </row>
    <row r="208" spans="1:36">
      <c r="A208" s="38"/>
      <c r="B208" s="38"/>
      <c r="C208" s="38"/>
      <c r="D208" s="38"/>
      <c r="E208" s="38"/>
      <c r="F208" s="38"/>
    </row>
    <row r="209" spans="1:45">
      <c r="A209" s="38"/>
      <c r="B209" s="38"/>
      <c r="C209" s="38"/>
      <c r="D209" s="38"/>
      <c r="E209" s="38"/>
      <c r="F209" s="38"/>
    </row>
    <row r="216" spans="1:45" ht="24.95" customHeight="1">
      <c r="A216" s="126" t="s">
        <v>48</v>
      </c>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row>
    <row r="217" spans="1:45">
      <c r="A217" s="28"/>
      <c r="B217" s="295" t="s">
        <v>44</v>
      </c>
      <c r="C217" s="296"/>
      <c r="D217" s="296"/>
      <c r="E217" s="296"/>
      <c r="F217" s="297"/>
      <c r="G217" s="298" t="s">
        <v>67</v>
      </c>
      <c r="H217" s="299"/>
      <c r="I217" s="299"/>
      <c r="J217" s="299"/>
      <c r="K217" s="300"/>
      <c r="L217" s="294" t="s">
        <v>68</v>
      </c>
      <c r="M217" s="294"/>
      <c r="N217" s="294"/>
      <c r="O217" s="294"/>
      <c r="P217" s="294"/>
      <c r="Q217" s="294" t="s">
        <v>69</v>
      </c>
      <c r="R217" s="294"/>
      <c r="S217" s="294"/>
      <c r="T217" s="294"/>
      <c r="U217" s="294"/>
      <c r="V217" s="294" t="s">
        <v>70</v>
      </c>
      <c r="W217" s="294"/>
      <c r="X217" s="294"/>
      <c r="Y217" s="294"/>
      <c r="Z217" s="294"/>
      <c r="AA217" s="294" t="s">
        <v>71</v>
      </c>
      <c r="AB217" s="294"/>
      <c r="AC217" s="294"/>
      <c r="AD217" s="294"/>
      <c r="AE217" s="294"/>
      <c r="AF217" s="294" t="s">
        <v>72</v>
      </c>
      <c r="AG217" s="294"/>
      <c r="AH217" s="294"/>
      <c r="AI217" s="294"/>
      <c r="AJ217" s="294"/>
      <c r="AK217" s="29"/>
      <c r="AL217" s="29"/>
      <c r="AM217" s="29"/>
      <c r="AN217" s="29"/>
      <c r="AO217" s="29"/>
      <c r="AP217" s="29"/>
      <c r="AQ217" s="29"/>
      <c r="AR217" s="29"/>
      <c r="AS217" s="29"/>
    </row>
    <row r="218" spans="1:45">
      <c r="A218" s="176" t="s">
        <v>73</v>
      </c>
      <c r="B218" s="176" t="s">
        <v>76</v>
      </c>
      <c r="C218" s="176" t="s">
        <v>74</v>
      </c>
      <c r="D218" s="176" t="s">
        <v>75</v>
      </c>
      <c r="E218" s="176" t="s">
        <v>77</v>
      </c>
      <c r="F218" s="176" t="s">
        <v>78</v>
      </c>
      <c r="G218" s="176" t="s">
        <v>76</v>
      </c>
      <c r="H218" s="176" t="s">
        <v>74</v>
      </c>
      <c r="I218" s="176" t="s">
        <v>75</v>
      </c>
      <c r="J218" s="176" t="s">
        <v>77</v>
      </c>
      <c r="K218" s="176" t="s">
        <v>78</v>
      </c>
      <c r="L218" s="176" t="s">
        <v>76</v>
      </c>
      <c r="M218" s="176" t="s">
        <v>74</v>
      </c>
      <c r="N218" s="176" t="s">
        <v>75</v>
      </c>
      <c r="O218" s="176" t="s">
        <v>77</v>
      </c>
      <c r="P218" s="176" t="s">
        <v>78</v>
      </c>
      <c r="Q218" s="176" t="s">
        <v>76</v>
      </c>
      <c r="R218" s="176" t="s">
        <v>74</v>
      </c>
      <c r="S218" s="176" t="s">
        <v>75</v>
      </c>
      <c r="T218" s="176" t="s">
        <v>77</v>
      </c>
      <c r="U218" s="176" t="s">
        <v>78</v>
      </c>
      <c r="V218" s="176" t="s">
        <v>76</v>
      </c>
      <c r="W218" s="176" t="s">
        <v>74</v>
      </c>
      <c r="X218" s="176" t="s">
        <v>75</v>
      </c>
      <c r="Y218" s="176" t="s">
        <v>77</v>
      </c>
      <c r="Z218" s="176" t="s">
        <v>78</v>
      </c>
      <c r="AA218" s="176" t="s">
        <v>76</v>
      </c>
      <c r="AB218" s="176" t="s">
        <v>74</v>
      </c>
      <c r="AC218" s="176" t="s">
        <v>75</v>
      </c>
      <c r="AD218" s="176" t="s">
        <v>77</v>
      </c>
      <c r="AE218" s="176" t="s">
        <v>78</v>
      </c>
      <c r="AF218" s="176" t="s">
        <v>76</v>
      </c>
      <c r="AG218" s="176" t="s">
        <v>74</v>
      </c>
      <c r="AH218" s="176" t="s">
        <v>75</v>
      </c>
      <c r="AI218" s="176" t="s">
        <v>77</v>
      </c>
      <c r="AJ218" s="176" t="s">
        <v>78</v>
      </c>
    </row>
    <row r="219" spans="1:45">
      <c r="A219" s="30" t="s">
        <v>79</v>
      </c>
      <c r="B219" s="31">
        <v>20922</v>
      </c>
      <c r="C219" s="32">
        <v>10746</v>
      </c>
      <c r="D219" s="32">
        <v>10173</v>
      </c>
      <c r="E219" s="33">
        <f>-1*C219/$B$238</f>
        <v>-2.9121477699549602E-2</v>
      </c>
      <c r="F219" s="33">
        <f>D219/$B$238</f>
        <v>2.7568657420204548E-2</v>
      </c>
      <c r="G219" s="34">
        <v>15423</v>
      </c>
      <c r="H219" s="34">
        <v>7881</v>
      </c>
      <c r="I219" s="34">
        <v>7542</v>
      </c>
      <c r="J219" s="33">
        <f>-1*H219/$G$238</f>
        <v>-2.7430588186156273E-2</v>
      </c>
      <c r="K219" s="35">
        <f>I219/$G$238</f>
        <v>2.6250665664254613E-2</v>
      </c>
      <c r="L219" s="34">
        <v>3936</v>
      </c>
      <c r="M219" s="34">
        <v>2028</v>
      </c>
      <c r="N219" s="34">
        <v>1908</v>
      </c>
      <c r="O219" s="33">
        <f>-1*M219/$L$238</f>
        <v>-5.5346323890617326E-2</v>
      </c>
      <c r="P219" s="33">
        <f>N219/$L$238</f>
        <v>5.2071393482888487E-2</v>
      </c>
      <c r="Q219" s="34">
        <v>1713</v>
      </c>
      <c r="R219" s="34">
        <v>924</v>
      </c>
      <c r="S219" s="34">
        <v>789</v>
      </c>
      <c r="T219" s="33">
        <f>-1*R219/$Q$238</f>
        <v>-6.5171392297926359E-2</v>
      </c>
      <c r="U219" s="33">
        <f>S219/$Q$238</f>
        <v>5.5649597968683878E-2</v>
      </c>
      <c r="V219" s="34">
        <v>4164</v>
      </c>
      <c r="W219" s="34">
        <v>2151</v>
      </c>
      <c r="X219" s="34">
        <v>2013</v>
      </c>
      <c r="Y219" s="33">
        <f>-1*W219/$V$238</f>
        <v>-3.9120471409864688E-2</v>
      </c>
      <c r="Z219" s="33">
        <f>X219/$V$238</f>
        <v>3.6610650371017024E-2</v>
      </c>
      <c r="AA219" s="34">
        <v>483</v>
      </c>
      <c r="AB219" s="34">
        <v>243</v>
      </c>
      <c r="AC219" s="34">
        <v>237</v>
      </c>
      <c r="AD219" s="33">
        <f>-1*AB219/$AA$238</f>
        <v>-4.3548387096774194E-2</v>
      </c>
      <c r="AE219" s="33">
        <f>AC219/$AA$238</f>
        <v>4.2473118279569892E-2</v>
      </c>
      <c r="AF219" s="34">
        <v>318</v>
      </c>
      <c r="AG219" s="34">
        <v>171</v>
      </c>
      <c r="AH219" s="34">
        <v>147</v>
      </c>
      <c r="AI219" s="33">
        <f>-1*AG219/$AF$238</f>
        <v>-3.4152186938286401E-2</v>
      </c>
      <c r="AJ219" s="33">
        <f>AH219/$AF$238</f>
        <v>2.9358897543439184E-2</v>
      </c>
    </row>
    <row r="220" spans="1:45">
      <c r="A220" s="30" t="s">
        <v>80</v>
      </c>
      <c r="B220" s="31">
        <v>21816</v>
      </c>
      <c r="C220" s="32">
        <v>11097</v>
      </c>
      <c r="D220" s="32">
        <v>10722</v>
      </c>
      <c r="E220" s="33">
        <f t="shared" ref="E220:E238" si="70">-1*C220/$B$238</f>
        <v>-3.0072681745012275E-2</v>
      </c>
      <c r="F220" s="33">
        <f t="shared" ref="F220:F238" si="71">D220/$B$238</f>
        <v>2.9056438106697453E-2</v>
      </c>
      <c r="G220" s="34">
        <v>16551</v>
      </c>
      <c r="H220" s="34">
        <v>8403</v>
      </c>
      <c r="I220" s="34">
        <v>8148</v>
      </c>
      <c r="J220" s="33">
        <f t="shared" ref="J220:J238" si="72">-1*H220/$G$238</f>
        <v>-2.9247460034040242E-2</v>
      </c>
      <c r="K220" s="35">
        <f t="shared" ref="K220:K238" si="73">I220/$G$238</f>
        <v>2.8359907694556694E-2</v>
      </c>
      <c r="L220" s="34">
        <v>3918</v>
      </c>
      <c r="M220" s="34">
        <v>1941</v>
      </c>
      <c r="N220" s="34">
        <v>1977</v>
      </c>
      <c r="O220" s="33">
        <f t="shared" ref="O220:O238" si="74">-1*M220/$L$238</f>
        <v>-5.2971999345013919E-2</v>
      </c>
      <c r="P220" s="33">
        <f t="shared" ref="P220:P238" si="75">N220/$L$238</f>
        <v>5.3954478467332569E-2</v>
      </c>
      <c r="Q220" s="34">
        <v>1614</v>
      </c>
      <c r="R220" s="34">
        <v>834</v>
      </c>
      <c r="S220" s="34">
        <v>777</v>
      </c>
      <c r="T220" s="33">
        <f t="shared" ref="T220:T238" si="76">-1*R220/$Q$238</f>
        <v>-5.8823529411764705E-2</v>
      </c>
      <c r="U220" s="33">
        <f t="shared" ref="U220:U238" si="77">S220/$Q$238</f>
        <v>5.4803216250528988E-2</v>
      </c>
      <c r="V220" s="34">
        <v>3636</v>
      </c>
      <c r="W220" s="34">
        <v>1782</v>
      </c>
      <c r="X220" s="34">
        <v>1854</v>
      </c>
      <c r="Y220" s="33">
        <f t="shared" ref="Y220:Y238" si="78">-1*W220/$V$238</f>
        <v>-3.2409428197293755E-2</v>
      </c>
      <c r="Z220" s="33">
        <f t="shared" ref="Z220:Z238" si="79">X220/$V$238</f>
        <v>3.371890004364906E-2</v>
      </c>
      <c r="AA220" s="34">
        <v>441</v>
      </c>
      <c r="AB220" s="34">
        <v>237</v>
      </c>
      <c r="AC220" s="34">
        <v>204</v>
      </c>
      <c r="AD220" s="33">
        <f t="shared" ref="AD220:AD238" si="80">-1*AB220/$AA$238</f>
        <v>-4.2473118279569892E-2</v>
      </c>
      <c r="AE220" s="33">
        <f t="shared" ref="AE220:AE238" si="81">AC220/$AA$238</f>
        <v>3.6559139784946237E-2</v>
      </c>
      <c r="AF220" s="34">
        <v>360</v>
      </c>
      <c r="AG220" s="34">
        <v>192</v>
      </c>
      <c r="AH220" s="34">
        <v>168</v>
      </c>
      <c r="AI220" s="33">
        <f t="shared" ref="AI220:AI238" si="82">-1*AG220/$AF$238</f>
        <v>-3.8346315158777712E-2</v>
      </c>
      <c r="AJ220" s="33">
        <f t="shared" ref="AJ220:AJ238" si="83">AH220/$AF$238</f>
        <v>3.3553025763930495E-2</v>
      </c>
    </row>
    <row r="221" spans="1:45">
      <c r="A221" s="30" t="s">
        <v>81</v>
      </c>
      <c r="B221" s="31">
        <v>20958</v>
      </c>
      <c r="C221" s="32">
        <v>10776</v>
      </c>
      <c r="D221" s="32">
        <v>10185</v>
      </c>
      <c r="E221" s="33">
        <f t="shared" si="70"/>
        <v>-2.9202777190614787E-2</v>
      </c>
      <c r="F221" s="33">
        <f t="shared" si="71"/>
        <v>2.7601177216630624E-2</v>
      </c>
      <c r="G221" s="34">
        <v>16458</v>
      </c>
      <c r="H221" s="34">
        <v>8421</v>
      </c>
      <c r="I221" s="34">
        <v>8037</v>
      </c>
      <c r="J221" s="33">
        <f t="shared" si="72"/>
        <v>-2.9310110787415553E-2</v>
      </c>
      <c r="K221" s="35">
        <f t="shared" si="73"/>
        <v>2.7973561382075619E-2</v>
      </c>
      <c r="L221" s="34">
        <v>3594</v>
      </c>
      <c r="M221" s="34">
        <v>1860</v>
      </c>
      <c r="N221" s="34">
        <v>1734</v>
      </c>
      <c r="O221" s="33">
        <f t="shared" si="74"/>
        <v>-5.0761421319796954E-2</v>
      </c>
      <c r="P221" s="33">
        <f t="shared" si="75"/>
        <v>4.732274439168168E-2</v>
      </c>
      <c r="Q221" s="34">
        <v>1476</v>
      </c>
      <c r="R221" s="34">
        <v>765</v>
      </c>
      <c r="S221" s="34">
        <v>708</v>
      </c>
      <c r="T221" s="33">
        <f t="shared" si="76"/>
        <v>-5.3956834532374098E-2</v>
      </c>
      <c r="U221" s="33">
        <f t="shared" si="77"/>
        <v>4.9936521371138382E-2</v>
      </c>
      <c r="V221" s="34">
        <v>3045</v>
      </c>
      <c r="W221" s="34">
        <v>1584</v>
      </c>
      <c r="X221" s="34">
        <v>1464</v>
      </c>
      <c r="Y221" s="33">
        <f t="shared" si="78"/>
        <v>-2.8808380619816675E-2</v>
      </c>
      <c r="Z221" s="33">
        <f t="shared" si="79"/>
        <v>2.6625927542557836E-2</v>
      </c>
      <c r="AA221" s="34">
        <v>321</v>
      </c>
      <c r="AB221" s="34">
        <v>174</v>
      </c>
      <c r="AC221" s="34">
        <v>147</v>
      </c>
      <c r="AD221" s="33">
        <f t="shared" si="80"/>
        <v>-3.118279569892473E-2</v>
      </c>
      <c r="AE221" s="33">
        <f t="shared" si="81"/>
        <v>2.6344086021505377E-2</v>
      </c>
      <c r="AF221" s="34">
        <v>291</v>
      </c>
      <c r="AG221" s="34">
        <v>159</v>
      </c>
      <c r="AH221" s="34">
        <v>132</v>
      </c>
      <c r="AI221" s="33">
        <f t="shared" si="82"/>
        <v>-3.1755542240862793E-2</v>
      </c>
      <c r="AJ221" s="33">
        <f t="shared" si="83"/>
        <v>2.6363091671659677E-2</v>
      </c>
    </row>
    <row r="222" spans="1:45">
      <c r="A222" s="30" t="s">
        <v>82</v>
      </c>
      <c r="B222" s="31">
        <v>23235</v>
      </c>
      <c r="C222" s="32">
        <v>12096</v>
      </c>
      <c r="D222" s="32">
        <v>11136</v>
      </c>
      <c r="E222" s="33">
        <f t="shared" si="70"/>
        <v>-3.2779954797482969E-2</v>
      </c>
      <c r="F222" s="33">
        <f t="shared" si="71"/>
        <v>3.0178371083397017E-2</v>
      </c>
      <c r="G222" s="34">
        <v>18102</v>
      </c>
      <c r="H222" s="34">
        <v>9351</v>
      </c>
      <c r="I222" s="34">
        <v>8748</v>
      </c>
      <c r="J222" s="33">
        <f t="shared" si="72"/>
        <v>-3.2547066378473204E-2</v>
      </c>
      <c r="K222" s="35">
        <f t="shared" si="73"/>
        <v>3.0448266140400339E-2</v>
      </c>
      <c r="L222" s="34">
        <v>3345</v>
      </c>
      <c r="M222" s="34">
        <v>1689</v>
      </c>
      <c r="N222" s="34">
        <v>1656</v>
      </c>
      <c r="O222" s="33">
        <f t="shared" si="74"/>
        <v>-4.6094645488783365E-2</v>
      </c>
      <c r="P222" s="33">
        <f t="shared" si="75"/>
        <v>4.5194039626657932E-2</v>
      </c>
      <c r="Q222" s="34">
        <v>1344</v>
      </c>
      <c r="R222" s="34">
        <v>681</v>
      </c>
      <c r="S222" s="34">
        <v>660</v>
      </c>
      <c r="T222" s="33">
        <f t="shared" si="76"/>
        <v>-4.8032162505289883E-2</v>
      </c>
      <c r="U222" s="33">
        <f t="shared" si="77"/>
        <v>4.6550994498518829E-2</v>
      </c>
      <c r="V222" s="34">
        <v>3339</v>
      </c>
      <c r="W222" s="34">
        <v>1785</v>
      </c>
      <c r="X222" s="34">
        <v>1554</v>
      </c>
      <c r="Y222" s="33">
        <f t="shared" si="78"/>
        <v>-3.2463989524225231E-2</v>
      </c>
      <c r="Z222" s="33">
        <f t="shared" si="79"/>
        <v>2.8262767350501965E-2</v>
      </c>
      <c r="AA222" s="34">
        <v>351</v>
      </c>
      <c r="AB222" s="34">
        <v>192</v>
      </c>
      <c r="AC222" s="34">
        <v>159</v>
      </c>
      <c r="AD222" s="33">
        <f t="shared" si="80"/>
        <v>-3.4408602150537634E-2</v>
      </c>
      <c r="AE222" s="33">
        <f t="shared" si="81"/>
        <v>2.849462365591398E-2</v>
      </c>
      <c r="AF222" s="34">
        <v>192</v>
      </c>
      <c r="AG222" s="34">
        <v>111</v>
      </c>
      <c r="AH222" s="34">
        <v>81</v>
      </c>
      <c r="AI222" s="33">
        <f t="shared" si="82"/>
        <v>-2.2168963451168363E-2</v>
      </c>
      <c r="AJ222" s="33">
        <f t="shared" si="83"/>
        <v>1.6177351707609346E-2</v>
      </c>
    </row>
    <row r="223" spans="1:45">
      <c r="A223" s="30" t="s">
        <v>83</v>
      </c>
      <c r="B223" s="31">
        <v>28911</v>
      </c>
      <c r="C223" s="32">
        <v>15345</v>
      </c>
      <c r="D223" s="32">
        <v>13569</v>
      </c>
      <c r="E223" s="33">
        <f t="shared" si="70"/>
        <v>-4.1584689679842607E-2</v>
      </c>
      <c r="F223" s="33">
        <f t="shared" si="71"/>
        <v>3.6771759808783597E-2</v>
      </c>
      <c r="G223" s="34">
        <v>21405</v>
      </c>
      <c r="H223" s="34">
        <v>11079</v>
      </c>
      <c r="I223" s="34">
        <v>10326</v>
      </c>
      <c r="J223" s="33">
        <f t="shared" si="72"/>
        <v>-3.8561538702502896E-2</v>
      </c>
      <c r="K223" s="35">
        <f t="shared" si="73"/>
        <v>3.5940648852969125E-2</v>
      </c>
      <c r="L223" s="34">
        <v>3657</v>
      </c>
      <c r="M223" s="34">
        <v>1872</v>
      </c>
      <c r="N223" s="34">
        <v>1785</v>
      </c>
      <c r="O223" s="33">
        <f t="shared" si="74"/>
        <v>-5.1088914360569837E-2</v>
      </c>
      <c r="P223" s="33">
        <f t="shared" si="75"/>
        <v>4.871458981496643E-2</v>
      </c>
      <c r="Q223" s="34">
        <v>1392</v>
      </c>
      <c r="R223" s="34">
        <v>711</v>
      </c>
      <c r="S223" s="34">
        <v>678</v>
      </c>
      <c r="T223" s="33">
        <f t="shared" si="76"/>
        <v>-5.0148116800677107E-2</v>
      </c>
      <c r="U223" s="33">
        <f t="shared" si="77"/>
        <v>4.7820567075751164E-2</v>
      </c>
      <c r="V223" s="34">
        <v>5226</v>
      </c>
      <c r="W223" s="34">
        <v>3009</v>
      </c>
      <c r="X223" s="34">
        <v>2217</v>
      </c>
      <c r="Y223" s="33">
        <f t="shared" si="78"/>
        <v>-5.4725010912265386E-2</v>
      </c>
      <c r="Z223" s="33">
        <f t="shared" si="79"/>
        <v>4.0320820602357046E-2</v>
      </c>
      <c r="AA223" s="34">
        <v>438</v>
      </c>
      <c r="AB223" s="34">
        <v>222</v>
      </c>
      <c r="AC223" s="34">
        <v>216</v>
      </c>
      <c r="AD223" s="33">
        <f t="shared" si="80"/>
        <v>-3.9784946236559142E-2</v>
      </c>
      <c r="AE223" s="33">
        <f t="shared" si="81"/>
        <v>3.870967741935484E-2</v>
      </c>
      <c r="AF223" s="34">
        <v>303</v>
      </c>
      <c r="AG223" s="34">
        <v>186</v>
      </c>
      <c r="AH223" s="34">
        <v>117</v>
      </c>
      <c r="AI223" s="33">
        <f t="shared" si="82"/>
        <v>-3.7147992810065908E-2</v>
      </c>
      <c r="AJ223" s="33">
        <f t="shared" si="83"/>
        <v>2.3367285799880167E-2</v>
      </c>
    </row>
    <row r="224" spans="1:45">
      <c r="A224" s="30" t="s">
        <v>84</v>
      </c>
      <c r="B224" s="31">
        <v>30828</v>
      </c>
      <c r="C224" s="32">
        <v>16161</v>
      </c>
      <c r="D224" s="32">
        <v>14664</v>
      </c>
      <c r="E224" s="33">
        <f t="shared" si="70"/>
        <v>-4.3796035836815662E-2</v>
      </c>
      <c r="F224" s="33">
        <f t="shared" si="71"/>
        <v>3.9739191232662882E-2</v>
      </c>
      <c r="G224" s="34">
        <v>21189</v>
      </c>
      <c r="H224" s="34">
        <v>10887</v>
      </c>
      <c r="I224" s="34">
        <v>10299</v>
      </c>
      <c r="J224" s="33">
        <f t="shared" si="72"/>
        <v>-3.7893263999832928E-2</v>
      </c>
      <c r="K224" s="35">
        <f t="shared" si="73"/>
        <v>3.5846672722906162E-2</v>
      </c>
      <c r="L224" s="34">
        <v>3246</v>
      </c>
      <c r="M224" s="34">
        <v>1668</v>
      </c>
      <c r="N224" s="34">
        <v>1581</v>
      </c>
      <c r="O224" s="33">
        <f t="shared" si="74"/>
        <v>-4.5521532667430815E-2</v>
      </c>
      <c r="P224" s="33">
        <f t="shared" si="75"/>
        <v>4.3147208121827409E-2</v>
      </c>
      <c r="Q224" s="34">
        <v>1197</v>
      </c>
      <c r="R224" s="34">
        <v>639</v>
      </c>
      <c r="S224" s="34">
        <v>558</v>
      </c>
      <c r="T224" s="33">
        <f t="shared" si="76"/>
        <v>-4.5069826491747775E-2</v>
      </c>
      <c r="U224" s="33">
        <f t="shared" si="77"/>
        <v>3.9356749894202285E-2</v>
      </c>
      <c r="V224" s="34">
        <v>7035</v>
      </c>
      <c r="W224" s="34">
        <v>3807</v>
      </c>
      <c r="X224" s="34">
        <v>3231</v>
      </c>
      <c r="Y224" s="33">
        <f t="shared" si="78"/>
        <v>-6.9238323876036664E-2</v>
      </c>
      <c r="Z224" s="33">
        <f t="shared" si="79"/>
        <v>5.8762549105194239E-2</v>
      </c>
      <c r="AA224" s="34">
        <v>696</v>
      </c>
      <c r="AB224" s="34">
        <v>351</v>
      </c>
      <c r="AC224" s="34">
        <v>345</v>
      </c>
      <c r="AD224" s="33">
        <f t="shared" si="80"/>
        <v>-6.2903225806451607E-2</v>
      </c>
      <c r="AE224" s="33">
        <f t="shared" si="81"/>
        <v>6.1827956989247312E-2</v>
      </c>
      <c r="AF224" s="34">
        <v>408</v>
      </c>
      <c r="AG224" s="34">
        <v>237</v>
      </c>
      <c r="AH224" s="34">
        <v>174</v>
      </c>
      <c r="AI224" s="33">
        <f t="shared" si="82"/>
        <v>-4.733373277411624E-2</v>
      </c>
      <c r="AJ224" s="33">
        <f t="shared" si="83"/>
        <v>3.47513481126423E-2</v>
      </c>
    </row>
    <row r="225" spans="1:36">
      <c r="A225" s="30" t="s">
        <v>85</v>
      </c>
      <c r="B225" s="31">
        <v>27198</v>
      </c>
      <c r="C225" s="32">
        <v>13962</v>
      </c>
      <c r="D225" s="32">
        <v>13236</v>
      </c>
      <c r="E225" s="33">
        <f t="shared" si="70"/>
        <v>-3.783678314173753E-2</v>
      </c>
      <c r="F225" s="33">
        <f t="shared" si="71"/>
        <v>3.5869335457960033E-2</v>
      </c>
      <c r="G225" s="34">
        <v>18012</v>
      </c>
      <c r="H225" s="34">
        <v>9231</v>
      </c>
      <c r="I225" s="34">
        <v>8781</v>
      </c>
      <c r="J225" s="33">
        <f t="shared" si="72"/>
        <v>-3.2129394689304473E-2</v>
      </c>
      <c r="K225" s="35">
        <f t="shared" si="73"/>
        <v>3.0563125854921738E-2</v>
      </c>
      <c r="L225" s="34">
        <v>2427</v>
      </c>
      <c r="M225" s="34">
        <v>1230</v>
      </c>
      <c r="N225" s="34">
        <v>1200</v>
      </c>
      <c r="O225" s="33">
        <f t="shared" si="74"/>
        <v>-3.3568036679220564E-2</v>
      </c>
      <c r="P225" s="33">
        <f t="shared" si="75"/>
        <v>3.2749304077288356E-2</v>
      </c>
      <c r="Q225" s="34">
        <v>1011</v>
      </c>
      <c r="R225" s="34">
        <v>495</v>
      </c>
      <c r="S225" s="34">
        <v>516</v>
      </c>
      <c r="T225" s="33">
        <f t="shared" si="76"/>
        <v>-3.4913245873889123E-2</v>
      </c>
      <c r="U225" s="33">
        <f t="shared" si="77"/>
        <v>3.6394413880660177E-2</v>
      </c>
      <c r="V225" s="34">
        <v>6597</v>
      </c>
      <c r="W225" s="34">
        <v>3282</v>
      </c>
      <c r="X225" s="34">
        <v>3318</v>
      </c>
      <c r="Y225" s="33">
        <f t="shared" si="78"/>
        <v>-5.9690091663029243E-2</v>
      </c>
      <c r="Z225" s="33">
        <f t="shared" si="79"/>
        <v>6.0344827586206899E-2</v>
      </c>
      <c r="AA225" s="34">
        <v>876</v>
      </c>
      <c r="AB225" s="34">
        <v>456</v>
      </c>
      <c r="AC225" s="34">
        <v>420</v>
      </c>
      <c r="AD225" s="33">
        <f t="shared" si="80"/>
        <v>-8.1720430107526887E-2</v>
      </c>
      <c r="AE225" s="33">
        <f t="shared" si="81"/>
        <v>7.5268817204301078E-2</v>
      </c>
      <c r="AF225" s="34">
        <v>372</v>
      </c>
      <c r="AG225" s="34">
        <v>222</v>
      </c>
      <c r="AH225" s="34">
        <v>147</v>
      </c>
      <c r="AI225" s="33">
        <f t="shared" si="82"/>
        <v>-4.4337926902336726E-2</v>
      </c>
      <c r="AJ225" s="33">
        <f t="shared" si="83"/>
        <v>2.9358897543439184E-2</v>
      </c>
    </row>
    <row r="226" spans="1:36">
      <c r="A226" s="30" t="s">
        <v>86</v>
      </c>
      <c r="B226" s="31">
        <v>24183</v>
      </c>
      <c r="C226" s="32">
        <v>12210</v>
      </c>
      <c r="D226" s="32">
        <v>11976</v>
      </c>
      <c r="E226" s="33">
        <f t="shared" si="70"/>
        <v>-3.3088892863530672E-2</v>
      </c>
      <c r="F226" s="33">
        <f t="shared" si="71"/>
        <v>3.2454756833222222E-2</v>
      </c>
      <c r="G226" s="34">
        <v>16101</v>
      </c>
      <c r="H226" s="34">
        <v>7971</v>
      </c>
      <c r="I226" s="34">
        <v>8130</v>
      </c>
      <c r="J226" s="33">
        <f t="shared" si="72"/>
        <v>-2.7743841953032818E-2</v>
      </c>
      <c r="K226" s="35">
        <f t="shared" si="73"/>
        <v>2.8297256941181386E-2</v>
      </c>
      <c r="L226" s="34">
        <v>2115</v>
      </c>
      <c r="M226" s="34">
        <v>1071</v>
      </c>
      <c r="N226" s="34">
        <v>1044</v>
      </c>
      <c r="O226" s="33">
        <f t="shared" si="74"/>
        <v>-2.9228753888979858E-2</v>
      </c>
      <c r="P226" s="33">
        <f t="shared" si="75"/>
        <v>2.8491894547240871E-2</v>
      </c>
      <c r="Q226" s="34">
        <v>876</v>
      </c>
      <c r="R226" s="34">
        <v>462</v>
      </c>
      <c r="S226" s="34">
        <v>414</v>
      </c>
      <c r="T226" s="33">
        <f t="shared" si="76"/>
        <v>-3.2585696148963179E-2</v>
      </c>
      <c r="U226" s="33">
        <f t="shared" si="77"/>
        <v>2.920016927634363E-2</v>
      </c>
      <c r="V226" s="34">
        <v>5907</v>
      </c>
      <c r="W226" s="34">
        <v>3009</v>
      </c>
      <c r="X226" s="34">
        <v>2898</v>
      </c>
      <c r="Y226" s="33">
        <f t="shared" si="78"/>
        <v>-5.4725010912265386E-2</v>
      </c>
      <c r="Z226" s="33">
        <f t="shared" si="79"/>
        <v>5.2706241815800962E-2</v>
      </c>
      <c r="AA226" s="34">
        <v>642</v>
      </c>
      <c r="AB226" s="34">
        <v>333</v>
      </c>
      <c r="AC226" s="34">
        <v>309</v>
      </c>
      <c r="AD226" s="33">
        <f t="shared" si="80"/>
        <v>-5.9677419354838709E-2</v>
      </c>
      <c r="AE226" s="33">
        <f t="shared" si="81"/>
        <v>5.5376344086021503E-2</v>
      </c>
      <c r="AF226" s="34">
        <v>348</v>
      </c>
      <c r="AG226" s="34">
        <v>213</v>
      </c>
      <c r="AH226" s="34">
        <v>138</v>
      </c>
      <c r="AI226" s="33">
        <f t="shared" si="82"/>
        <v>-4.2540443379269023E-2</v>
      </c>
      <c r="AJ226" s="33">
        <f t="shared" si="83"/>
        <v>2.7561414020371482E-2</v>
      </c>
    </row>
    <row r="227" spans="1:36">
      <c r="A227" s="30" t="s">
        <v>87</v>
      </c>
      <c r="B227" s="31">
        <v>23112</v>
      </c>
      <c r="C227" s="32">
        <v>11481</v>
      </c>
      <c r="D227" s="32">
        <v>11631</v>
      </c>
      <c r="E227" s="33">
        <f t="shared" si="70"/>
        <v>-3.1113315230646657E-2</v>
      </c>
      <c r="F227" s="33">
        <f t="shared" si="71"/>
        <v>3.1519812685972586E-2</v>
      </c>
      <c r="G227" s="34">
        <v>17037</v>
      </c>
      <c r="H227" s="34">
        <v>8340</v>
      </c>
      <c r="I227" s="34">
        <v>8694</v>
      </c>
      <c r="J227" s="33">
        <f t="shared" si="72"/>
        <v>-2.9028182397226661E-2</v>
      </c>
      <c r="K227" s="35">
        <f t="shared" si="73"/>
        <v>3.0260313880274409E-2</v>
      </c>
      <c r="L227" s="34">
        <v>2010</v>
      </c>
      <c r="M227" s="34">
        <v>1014</v>
      </c>
      <c r="N227" s="34">
        <v>996</v>
      </c>
      <c r="O227" s="33">
        <f t="shared" si="74"/>
        <v>-2.7673161945308663E-2</v>
      </c>
      <c r="P227" s="33">
        <f t="shared" si="75"/>
        <v>2.7181922384149338E-2</v>
      </c>
      <c r="Q227" s="34">
        <v>789</v>
      </c>
      <c r="R227" s="34">
        <v>411</v>
      </c>
      <c r="S227" s="34">
        <v>378</v>
      </c>
      <c r="T227" s="33">
        <f t="shared" si="76"/>
        <v>-2.8988573846804908E-2</v>
      </c>
      <c r="U227" s="33">
        <f t="shared" si="77"/>
        <v>2.6661024121878967E-2</v>
      </c>
      <c r="V227" s="34">
        <v>4077</v>
      </c>
      <c r="W227" s="34">
        <v>2022</v>
      </c>
      <c r="X227" s="34">
        <v>2052</v>
      </c>
      <c r="Y227" s="33">
        <f t="shared" si="78"/>
        <v>-3.6774334351811433E-2</v>
      </c>
      <c r="Z227" s="33">
        <f t="shared" si="79"/>
        <v>3.7319947621126143E-2</v>
      </c>
      <c r="AA227" s="34">
        <v>402</v>
      </c>
      <c r="AB227" s="34">
        <v>207</v>
      </c>
      <c r="AC227" s="34">
        <v>195</v>
      </c>
      <c r="AD227" s="33">
        <f t="shared" si="80"/>
        <v>-3.7096774193548385E-2</v>
      </c>
      <c r="AE227" s="33">
        <f t="shared" si="81"/>
        <v>3.4946236559139782E-2</v>
      </c>
      <c r="AF227" s="34">
        <v>360</v>
      </c>
      <c r="AG227" s="34">
        <v>219</v>
      </c>
      <c r="AH227" s="34">
        <v>144</v>
      </c>
      <c r="AI227" s="33">
        <f t="shared" si="82"/>
        <v>-4.3738765727980827E-2</v>
      </c>
      <c r="AJ227" s="33">
        <f t="shared" si="83"/>
        <v>2.8759736369083282E-2</v>
      </c>
    </row>
    <row r="228" spans="1:36">
      <c r="A228" s="30" t="s">
        <v>88</v>
      </c>
      <c r="B228" s="31">
        <v>25326</v>
      </c>
      <c r="C228" s="32">
        <v>12501</v>
      </c>
      <c r="D228" s="32">
        <v>12828</v>
      </c>
      <c r="E228" s="33">
        <f t="shared" si="70"/>
        <v>-3.3877497926862975E-2</v>
      </c>
      <c r="F228" s="33">
        <f t="shared" si="71"/>
        <v>3.4763662379473502E-2</v>
      </c>
      <c r="G228" s="34">
        <v>19902</v>
      </c>
      <c r="H228" s="34">
        <v>9714</v>
      </c>
      <c r="I228" s="34">
        <v>10188</v>
      </c>
      <c r="J228" s="33">
        <f t="shared" si="72"/>
        <v>-3.3810523238208608E-2</v>
      </c>
      <c r="K228" s="35">
        <f t="shared" si="73"/>
        <v>3.5460326410425083E-2</v>
      </c>
      <c r="L228" s="34">
        <v>2097</v>
      </c>
      <c r="M228" s="34">
        <v>1047</v>
      </c>
      <c r="N228" s="34">
        <v>1047</v>
      </c>
      <c r="O228" s="33">
        <f t="shared" si="74"/>
        <v>-2.8573767807434092E-2</v>
      </c>
      <c r="P228" s="33">
        <f t="shared" si="75"/>
        <v>2.8573767807434092E-2</v>
      </c>
      <c r="Q228" s="34">
        <v>663</v>
      </c>
      <c r="R228" s="34">
        <v>354</v>
      </c>
      <c r="S228" s="34">
        <v>312</v>
      </c>
      <c r="T228" s="33">
        <f t="shared" si="76"/>
        <v>-2.4968260685569191E-2</v>
      </c>
      <c r="U228" s="33">
        <f t="shared" si="77"/>
        <v>2.2005924672027083E-2</v>
      </c>
      <c r="V228" s="34">
        <v>3372</v>
      </c>
      <c r="W228" s="34">
        <v>1614</v>
      </c>
      <c r="X228" s="34">
        <v>1758</v>
      </c>
      <c r="Y228" s="33">
        <f t="shared" si="78"/>
        <v>-2.9353993889131385E-2</v>
      </c>
      <c r="Z228" s="33">
        <f t="shared" si="79"/>
        <v>3.1972937581841991E-2</v>
      </c>
      <c r="AA228" s="34">
        <v>285</v>
      </c>
      <c r="AB228" s="34">
        <v>144</v>
      </c>
      <c r="AC228" s="34">
        <v>141</v>
      </c>
      <c r="AD228" s="33">
        <f t="shared" si="80"/>
        <v>-2.5806451612903226E-2</v>
      </c>
      <c r="AE228" s="33">
        <f t="shared" si="81"/>
        <v>2.5268817204301075E-2</v>
      </c>
      <c r="AF228" s="34">
        <v>462</v>
      </c>
      <c r="AG228" s="34">
        <v>285</v>
      </c>
      <c r="AH228" s="34">
        <v>174</v>
      </c>
      <c r="AI228" s="33">
        <f t="shared" si="82"/>
        <v>-5.6920311563810666E-2</v>
      </c>
      <c r="AJ228" s="33">
        <f t="shared" si="83"/>
        <v>3.47513481126423E-2</v>
      </c>
    </row>
    <row r="229" spans="1:36">
      <c r="A229" s="30" t="s">
        <v>89</v>
      </c>
      <c r="B229" s="31">
        <v>23808</v>
      </c>
      <c r="C229" s="32">
        <v>11781</v>
      </c>
      <c r="D229" s="32">
        <v>12024</v>
      </c>
      <c r="E229" s="33">
        <f t="shared" si="70"/>
        <v>-3.1926310141298514E-2</v>
      </c>
      <c r="F229" s="33">
        <f t="shared" si="71"/>
        <v>3.2584836018926519E-2</v>
      </c>
      <c r="G229" s="34">
        <v>19599</v>
      </c>
      <c r="H229" s="34">
        <v>9627</v>
      </c>
      <c r="I229" s="34">
        <v>9972</v>
      </c>
      <c r="J229" s="33">
        <f t="shared" si="72"/>
        <v>-3.3507711263561279E-2</v>
      </c>
      <c r="K229" s="35">
        <f t="shared" si="73"/>
        <v>3.4708517369921373E-2</v>
      </c>
      <c r="L229" s="34">
        <v>1839</v>
      </c>
      <c r="M229" s="34">
        <v>960</v>
      </c>
      <c r="N229" s="34">
        <v>882</v>
      </c>
      <c r="O229" s="33">
        <f t="shared" si="74"/>
        <v>-2.6199443261830685E-2</v>
      </c>
      <c r="P229" s="33">
        <f t="shared" si="75"/>
        <v>2.4070738496806944E-2</v>
      </c>
      <c r="Q229" s="34">
        <v>603</v>
      </c>
      <c r="R229" s="34">
        <v>297</v>
      </c>
      <c r="S229" s="34">
        <v>303</v>
      </c>
      <c r="T229" s="33">
        <f t="shared" si="76"/>
        <v>-2.0947947524333474E-2</v>
      </c>
      <c r="U229" s="33">
        <f t="shared" si="77"/>
        <v>2.1371138383410919E-2</v>
      </c>
      <c r="V229" s="34">
        <v>2322</v>
      </c>
      <c r="W229" s="34">
        <v>1068</v>
      </c>
      <c r="X229" s="34">
        <v>1251</v>
      </c>
      <c r="Y229" s="33">
        <f t="shared" si="78"/>
        <v>-1.9423832387603666E-2</v>
      </c>
      <c r="Z229" s="33">
        <f t="shared" si="79"/>
        <v>2.2752073330423395E-2</v>
      </c>
      <c r="AA229" s="34">
        <v>231</v>
      </c>
      <c r="AB229" s="34">
        <v>120</v>
      </c>
      <c r="AC229" s="34">
        <v>108</v>
      </c>
      <c r="AD229" s="33">
        <f t="shared" si="80"/>
        <v>-2.1505376344086023E-2</v>
      </c>
      <c r="AE229" s="33">
        <f t="shared" si="81"/>
        <v>1.935483870967742E-2</v>
      </c>
      <c r="AF229" s="34">
        <v>420</v>
      </c>
      <c r="AG229" s="34">
        <v>264</v>
      </c>
      <c r="AH229" s="34">
        <v>159</v>
      </c>
      <c r="AI229" s="33">
        <f t="shared" si="82"/>
        <v>-5.2726183343319355E-2</v>
      </c>
      <c r="AJ229" s="33">
        <f t="shared" si="83"/>
        <v>3.1755542240862793E-2</v>
      </c>
    </row>
    <row r="230" spans="1:36">
      <c r="A230" s="30" t="s">
        <v>90</v>
      </c>
      <c r="B230" s="31">
        <v>23442</v>
      </c>
      <c r="C230" s="32">
        <v>11562</v>
      </c>
      <c r="D230" s="32">
        <v>11883</v>
      </c>
      <c r="E230" s="33">
        <f t="shared" si="70"/>
        <v>-3.1332823856522661E-2</v>
      </c>
      <c r="F230" s="33">
        <f t="shared" si="71"/>
        <v>3.2202728410920145E-2</v>
      </c>
      <c r="G230" s="34">
        <v>19773</v>
      </c>
      <c r="H230" s="34">
        <v>9720</v>
      </c>
      <c r="I230" s="34">
        <v>10053</v>
      </c>
      <c r="J230" s="33">
        <f t="shared" si="72"/>
        <v>-3.383140682266704E-2</v>
      </c>
      <c r="K230" s="35">
        <f t="shared" si="73"/>
        <v>3.4990445760110268E-2</v>
      </c>
      <c r="L230" s="34">
        <v>1551</v>
      </c>
      <c r="M230" s="34">
        <v>819</v>
      </c>
      <c r="N230" s="34">
        <v>735</v>
      </c>
      <c r="O230" s="33">
        <f t="shared" si="74"/>
        <v>-2.2351400032749304E-2</v>
      </c>
      <c r="P230" s="33">
        <f t="shared" si="75"/>
        <v>2.0058948747339118E-2</v>
      </c>
      <c r="Q230" s="34">
        <v>528</v>
      </c>
      <c r="R230" s="34">
        <v>267</v>
      </c>
      <c r="S230" s="34">
        <v>261</v>
      </c>
      <c r="T230" s="33">
        <f t="shared" si="76"/>
        <v>-1.8831993228946256E-2</v>
      </c>
      <c r="U230" s="33">
        <f t="shared" si="77"/>
        <v>1.8408802369868811E-2</v>
      </c>
      <c r="V230" s="34">
        <v>1965</v>
      </c>
      <c r="W230" s="34">
        <v>861</v>
      </c>
      <c r="X230" s="34">
        <v>1104</v>
      </c>
      <c r="Y230" s="33">
        <f t="shared" si="78"/>
        <v>-1.5659100829332168E-2</v>
      </c>
      <c r="Z230" s="33">
        <f t="shared" si="79"/>
        <v>2.0078568310781319E-2</v>
      </c>
      <c r="AA230" s="34">
        <v>144</v>
      </c>
      <c r="AB230" s="34">
        <v>90</v>
      </c>
      <c r="AC230" s="34">
        <v>54</v>
      </c>
      <c r="AD230" s="33">
        <f t="shared" si="80"/>
        <v>-1.6129032258064516E-2</v>
      </c>
      <c r="AE230" s="33">
        <f t="shared" si="81"/>
        <v>9.6774193548387101E-3</v>
      </c>
      <c r="AF230" s="34">
        <v>423</v>
      </c>
      <c r="AG230" s="34">
        <v>243</v>
      </c>
      <c r="AH230" s="34">
        <v>183</v>
      </c>
      <c r="AI230" s="33">
        <f t="shared" si="82"/>
        <v>-4.8532055122828044E-2</v>
      </c>
      <c r="AJ230" s="33">
        <f t="shared" si="83"/>
        <v>3.6548831635710009E-2</v>
      </c>
    </row>
    <row r="231" spans="1:36">
      <c r="A231" s="30" t="s">
        <v>91</v>
      </c>
      <c r="B231" s="31">
        <v>19893</v>
      </c>
      <c r="C231" s="32">
        <v>9645</v>
      </c>
      <c r="D231" s="32">
        <v>10248</v>
      </c>
      <c r="E231" s="33">
        <f t="shared" si="70"/>
        <v>-2.6137786377457277E-2</v>
      </c>
      <c r="F231" s="33">
        <f t="shared" si="71"/>
        <v>2.7771906147867516E-2</v>
      </c>
      <c r="G231" s="34">
        <v>16992</v>
      </c>
      <c r="H231" s="34">
        <v>8283</v>
      </c>
      <c r="I231" s="34">
        <v>8706</v>
      </c>
      <c r="J231" s="33">
        <f t="shared" si="72"/>
        <v>-2.8829788344871515E-2</v>
      </c>
      <c r="K231" s="35">
        <f t="shared" si="73"/>
        <v>3.0302081049191285E-2</v>
      </c>
      <c r="L231" s="34">
        <v>1125</v>
      </c>
      <c r="M231" s="34">
        <v>600</v>
      </c>
      <c r="N231" s="34">
        <v>525</v>
      </c>
      <c r="O231" s="33">
        <f t="shared" si="74"/>
        <v>-1.6374652038644178E-2</v>
      </c>
      <c r="P231" s="33">
        <f t="shared" si="75"/>
        <v>1.4327820533813656E-2</v>
      </c>
      <c r="Q231" s="34">
        <v>363</v>
      </c>
      <c r="R231" s="34">
        <v>198</v>
      </c>
      <c r="S231" s="34">
        <v>168</v>
      </c>
      <c r="T231" s="33">
        <f t="shared" si="76"/>
        <v>-1.3965298349555649E-2</v>
      </c>
      <c r="U231" s="33">
        <f t="shared" si="77"/>
        <v>1.184934405416843E-2</v>
      </c>
      <c r="V231" s="34">
        <v>1716</v>
      </c>
      <c r="W231" s="34">
        <v>681</v>
      </c>
      <c r="X231" s="34">
        <v>1035</v>
      </c>
      <c r="Y231" s="33">
        <f t="shared" si="78"/>
        <v>-1.2385421213443911E-2</v>
      </c>
      <c r="Z231" s="33">
        <f t="shared" si="79"/>
        <v>1.8823657791357487E-2</v>
      </c>
      <c r="AA231" s="34">
        <v>102</v>
      </c>
      <c r="AB231" s="34">
        <v>48</v>
      </c>
      <c r="AC231" s="34">
        <v>54</v>
      </c>
      <c r="AD231" s="33">
        <f t="shared" si="80"/>
        <v>-8.6021505376344086E-3</v>
      </c>
      <c r="AE231" s="33">
        <f t="shared" si="81"/>
        <v>9.6774193548387101E-3</v>
      </c>
      <c r="AF231" s="34">
        <v>252</v>
      </c>
      <c r="AG231" s="34">
        <v>129</v>
      </c>
      <c r="AH231" s="34">
        <v>123</v>
      </c>
      <c r="AI231" s="33">
        <f t="shared" si="82"/>
        <v>-2.5763930497303775E-2</v>
      </c>
      <c r="AJ231" s="33">
        <f t="shared" si="83"/>
        <v>2.4565608148591971E-2</v>
      </c>
    </row>
    <row r="232" spans="1:36">
      <c r="A232" s="30" t="s">
        <v>92</v>
      </c>
      <c r="B232" s="31">
        <v>16896</v>
      </c>
      <c r="C232" s="32">
        <v>8151</v>
      </c>
      <c r="D232" s="32">
        <v>8742</v>
      </c>
      <c r="E232" s="33">
        <f t="shared" si="70"/>
        <v>-2.2089071722411018E-2</v>
      </c>
      <c r="F232" s="33">
        <f t="shared" si="71"/>
        <v>2.3690671696395181E-2</v>
      </c>
      <c r="G232" s="34">
        <v>14823</v>
      </c>
      <c r="H232" s="34">
        <v>7074</v>
      </c>
      <c r="I232" s="34">
        <v>7746</v>
      </c>
      <c r="J232" s="33">
        <f t="shared" si="72"/>
        <v>-2.4621746076496569E-2</v>
      </c>
      <c r="K232" s="35">
        <f t="shared" si="73"/>
        <v>2.6960707535841451E-2</v>
      </c>
      <c r="L232" s="34">
        <v>783</v>
      </c>
      <c r="M232" s="34">
        <v>402</v>
      </c>
      <c r="N232" s="34">
        <v>384</v>
      </c>
      <c r="O232" s="33">
        <f t="shared" si="74"/>
        <v>-1.09710168658916E-2</v>
      </c>
      <c r="P232" s="33">
        <f t="shared" si="75"/>
        <v>1.0479777304732275E-2</v>
      </c>
      <c r="Q232" s="34">
        <v>264</v>
      </c>
      <c r="R232" s="34">
        <v>147</v>
      </c>
      <c r="S232" s="34">
        <v>120</v>
      </c>
      <c r="T232" s="33">
        <f t="shared" si="76"/>
        <v>-1.0368176047397376E-2</v>
      </c>
      <c r="U232" s="33">
        <f t="shared" si="77"/>
        <v>8.4638171815488786E-3</v>
      </c>
      <c r="V232" s="34">
        <v>1164</v>
      </c>
      <c r="W232" s="34">
        <v>561</v>
      </c>
      <c r="X232" s="34">
        <v>603</v>
      </c>
      <c r="Y232" s="33">
        <f t="shared" si="78"/>
        <v>-1.0202968136185072E-2</v>
      </c>
      <c r="Z232" s="33">
        <f t="shared" si="79"/>
        <v>1.0966826713225665E-2</v>
      </c>
      <c r="AA232" s="34">
        <v>96</v>
      </c>
      <c r="AB232" s="34">
        <v>63</v>
      </c>
      <c r="AC232" s="34">
        <v>39</v>
      </c>
      <c r="AD232" s="33">
        <f t="shared" si="80"/>
        <v>-1.1290322580645161E-2</v>
      </c>
      <c r="AE232" s="33">
        <f t="shared" si="81"/>
        <v>6.9892473118279572E-3</v>
      </c>
      <c r="AF232" s="34">
        <v>201</v>
      </c>
      <c r="AG232" s="34">
        <v>108</v>
      </c>
      <c r="AH232" s="34">
        <v>93</v>
      </c>
      <c r="AI232" s="33">
        <f t="shared" si="82"/>
        <v>-2.1569802276812461E-2</v>
      </c>
      <c r="AJ232" s="33">
        <f t="shared" si="83"/>
        <v>1.8573996405032954E-2</v>
      </c>
    </row>
    <row r="233" spans="1:36">
      <c r="A233" s="30" t="s">
        <v>93</v>
      </c>
      <c r="B233" s="31">
        <v>13407</v>
      </c>
      <c r="C233" s="32">
        <v>6195</v>
      </c>
      <c r="D233" s="32">
        <v>7212</v>
      </c>
      <c r="E233" s="33">
        <f t="shared" si="70"/>
        <v>-1.6788344904960895E-2</v>
      </c>
      <c r="F233" s="33">
        <f t="shared" si="71"/>
        <v>1.9544397652070698E-2</v>
      </c>
      <c r="G233" s="34">
        <v>12273</v>
      </c>
      <c r="H233" s="34">
        <v>5628</v>
      </c>
      <c r="I233" s="34">
        <v>6645</v>
      </c>
      <c r="J233" s="33">
        <f t="shared" si="72"/>
        <v>-1.9588802222013386E-2</v>
      </c>
      <c r="K233" s="35">
        <f t="shared" si="73"/>
        <v>2.3128569787718364E-2</v>
      </c>
      <c r="L233" s="34">
        <v>480</v>
      </c>
      <c r="M233" s="34">
        <v>258</v>
      </c>
      <c r="N233" s="34">
        <v>225</v>
      </c>
      <c r="O233" s="33">
        <f t="shared" si="74"/>
        <v>-7.0411003766169969E-3</v>
      </c>
      <c r="P233" s="33">
        <f t="shared" si="75"/>
        <v>6.1404945144915672E-3</v>
      </c>
      <c r="Q233" s="34">
        <v>153</v>
      </c>
      <c r="R233" s="34">
        <v>75</v>
      </c>
      <c r="S233" s="34">
        <v>78</v>
      </c>
      <c r="T233" s="33">
        <f t="shared" si="76"/>
        <v>-5.2898857384680491E-3</v>
      </c>
      <c r="U233" s="33">
        <f t="shared" si="77"/>
        <v>5.5014811680067707E-3</v>
      </c>
      <c r="V233" s="34">
        <v>597</v>
      </c>
      <c r="W233" s="34">
        <v>270</v>
      </c>
      <c r="X233" s="34">
        <v>327</v>
      </c>
      <c r="Y233" s="33">
        <f t="shared" si="78"/>
        <v>-4.9105194238323879E-3</v>
      </c>
      <c r="Z233" s="33">
        <f t="shared" si="79"/>
        <v>5.9471846355303361E-3</v>
      </c>
      <c r="AA233" s="34">
        <v>39</v>
      </c>
      <c r="AB233" s="34">
        <v>18</v>
      </c>
      <c r="AC233" s="34">
        <v>18</v>
      </c>
      <c r="AD233" s="33">
        <f t="shared" si="80"/>
        <v>-3.2258064516129032E-3</v>
      </c>
      <c r="AE233" s="33">
        <f t="shared" si="81"/>
        <v>3.2258064516129032E-3</v>
      </c>
      <c r="AF233" s="34">
        <v>126</v>
      </c>
      <c r="AG233" s="34">
        <v>60</v>
      </c>
      <c r="AH233" s="34">
        <v>69</v>
      </c>
      <c r="AI233" s="33">
        <f t="shared" si="82"/>
        <v>-1.1983223487118035E-2</v>
      </c>
      <c r="AJ233" s="33">
        <f t="shared" si="83"/>
        <v>1.3780707010185741E-2</v>
      </c>
    </row>
    <row r="234" spans="1:36">
      <c r="A234" s="30" t="s">
        <v>94</v>
      </c>
      <c r="B234" s="31">
        <v>10071</v>
      </c>
      <c r="C234" s="32">
        <v>4476</v>
      </c>
      <c r="D234" s="32">
        <v>5595</v>
      </c>
      <c r="E234" s="33">
        <f t="shared" si="70"/>
        <v>-1.2129884066925741E-2</v>
      </c>
      <c r="F234" s="33">
        <f t="shared" si="71"/>
        <v>1.5162355083657176E-2</v>
      </c>
      <c r="G234" s="34">
        <v>9327</v>
      </c>
      <c r="H234" s="34">
        <v>4107</v>
      </c>
      <c r="I234" s="34">
        <v>5220</v>
      </c>
      <c r="J234" s="33">
        <f t="shared" si="72"/>
        <v>-1.4294813561799747E-2</v>
      </c>
      <c r="K234" s="35">
        <f t="shared" si="73"/>
        <v>1.8168718478839708E-2</v>
      </c>
      <c r="L234" s="34">
        <v>276</v>
      </c>
      <c r="M234" s="34">
        <v>138</v>
      </c>
      <c r="N234" s="34">
        <v>135</v>
      </c>
      <c r="O234" s="33">
        <f t="shared" si="74"/>
        <v>-3.7661699688881613E-3</v>
      </c>
      <c r="P234" s="33">
        <f t="shared" si="75"/>
        <v>3.6842967086949401E-3</v>
      </c>
      <c r="Q234" s="34">
        <v>105</v>
      </c>
      <c r="R234" s="34">
        <v>51</v>
      </c>
      <c r="S234" s="34">
        <v>54</v>
      </c>
      <c r="T234" s="33">
        <f t="shared" si="76"/>
        <v>-3.5971223021582736E-3</v>
      </c>
      <c r="U234" s="33">
        <f t="shared" si="77"/>
        <v>3.8087177316969952E-3</v>
      </c>
      <c r="V234" s="34">
        <v>411</v>
      </c>
      <c r="W234" s="34">
        <v>201</v>
      </c>
      <c r="X234" s="34">
        <v>210</v>
      </c>
      <c r="Y234" s="33">
        <f t="shared" si="78"/>
        <v>-3.6556089044085553E-3</v>
      </c>
      <c r="Z234" s="33">
        <f t="shared" si="79"/>
        <v>3.819292885202968E-3</v>
      </c>
      <c r="AA234" s="34">
        <v>15</v>
      </c>
      <c r="AB234" s="34">
        <v>9</v>
      </c>
      <c r="AC234" s="34">
        <v>6</v>
      </c>
      <c r="AD234" s="33">
        <f t="shared" si="80"/>
        <v>-1.6129032258064516E-3</v>
      </c>
      <c r="AE234" s="33">
        <f t="shared" si="81"/>
        <v>1.0752688172043011E-3</v>
      </c>
      <c r="AF234" s="34">
        <v>87</v>
      </c>
      <c r="AG234" s="34">
        <v>45</v>
      </c>
      <c r="AH234" s="34">
        <v>39</v>
      </c>
      <c r="AI234" s="33">
        <f t="shared" si="82"/>
        <v>-8.9874176153385259E-3</v>
      </c>
      <c r="AJ234" s="33">
        <f t="shared" si="83"/>
        <v>7.7890952666267227E-3</v>
      </c>
    </row>
    <row r="235" spans="1:36">
      <c r="A235" s="30" t="s">
        <v>95</v>
      </c>
      <c r="B235" s="31">
        <v>7101</v>
      </c>
      <c r="C235" s="32">
        <v>2973</v>
      </c>
      <c r="D235" s="32">
        <v>4125</v>
      </c>
      <c r="E235" s="33">
        <f t="shared" si="70"/>
        <v>-8.0567795645599266E-3</v>
      </c>
      <c r="F235" s="33">
        <f t="shared" si="71"/>
        <v>1.1178680021463066E-2</v>
      </c>
      <c r="G235" s="34">
        <v>6702</v>
      </c>
      <c r="H235" s="34">
        <v>2799</v>
      </c>
      <c r="I235" s="34">
        <v>3900</v>
      </c>
      <c r="J235" s="33">
        <f t="shared" si="72"/>
        <v>-9.7421921498606016E-3</v>
      </c>
      <c r="K235" s="35">
        <f t="shared" si="73"/>
        <v>1.357432989798369E-2</v>
      </c>
      <c r="L235" s="34">
        <v>132</v>
      </c>
      <c r="M235" s="34">
        <v>57</v>
      </c>
      <c r="N235" s="34">
        <v>75</v>
      </c>
      <c r="O235" s="33">
        <f t="shared" si="74"/>
        <v>-1.555591943671197E-3</v>
      </c>
      <c r="P235" s="33">
        <f t="shared" si="75"/>
        <v>2.0468315048305223E-3</v>
      </c>
      <c r="Q235" s="34">
        <v>51</v>
      </c>
      <c r="R235" s="34">
        <v>27</v>
      </c>
      <c r="S235" s="34">
        <v>24</v>
      </c>
      <c r="T235" s="33">
        <f t="shared" si="76"/>
        <v>-1.9043588658484976E-3</v>
      </c>
      <c r="U235" s="33">
        <f t="shared" si="77"/>
        <v>1.6927634363097758E-3</v>
      </c>
      <c r="V235" s="34">
        <v>252</v>
      </c>
      <c r="W235" s="34">
        <v>111</v>
      </c>
      <c r="X235" s="34">
        <v>144</v>
      </c>
      <c r="Y235" s="33">
        <f t="shared" si="78"/>
        <v>-2.018769096464426E-3</v>
      </c>
      <c r="Z235" s="33">
        <f t="shared" si="79"/>
        <v>2.6189436927106066E-3</v>
      </c>
      <c r="AA235" s="34">
        <v>12</v>
      </c>
      <c r="AB235" s="34">
        <v>3</v>
      </c>
      <c r="AC235" s="34">
        <v>9</v>
      </c>
      <c r="AD235" s="33">
        <f t="shared" si="80"/>
        <v>-5.3763440860215054E-4</v>
      </c>
      <c r="AE235" s="33">
        <f t="shared" si="81"/>
        <v>1.6129032258064516E-3</v>
      </c>
      <c r="AF235" s="34">
        <v>33</v>
      </c>
      <c r="AG235" s="34">
        <v>15</v>
      </c>
      <c r="AH235" s="34">
        <v>18</v>
      </c>
      <c r="AI235" s="33">
        <f t="shared" si="82"/>
        <v>-2.9958058717795086E-3</v>
      </c>
      <c r="AJ235" s="33">
        <f t="shared" si="83"/>
        <v>3.5949670461354103E-3</v>
      </c>
    </row>
    <row r="236" spans="1:36">
      <c r="A236" s="30" t="s">
        <v>283</v>
      </c>
      <c r="B236" s="31">
        <v>4980</v>
      </c>
      <c r="C236" s="32">
        <v>1899</v>
      </c>
      <c r="D236" s="32">
        <v>3084</v>
      </c>
      <c r="E236" s="33">
        <f t="shared" si="70"/>
        <v>-5.1462577844262692E-3</v>
      </c>
      <c r="F236" s="33">
        <f t="shared" si="71"/>
        <v>8.3575876815011139E-3</v>
      </c>
      <c r="G236" s="34">
        <v>4800</v>
      </c>
      <c r="H236" s="34">
        <v>1815</v>
      </c>
      <c r="I236" s="34">
        <v>2985</v>
      </c>
      <c r="J236" s="33">
        <f t="shared" si="72"/>
        <v>-6.3172842986770252E-3</v>
      </c>
      <c r="K236" s="35">
        <f t="shared" si="73"/>
        <v>1.0389583268072131E-2</v>
      </c>
      <c r="L236" s="34">
        <v>75</v>
      </c>
      <c r="M236" s="34">
        <v>27</v>
      </c>
      <c r="N236" s="34">
        <v>48</v>
      </c>
      <c r="O236" s="33">
        <f t="shared" si="74"/>
        <v>-7.3685934173898799E-4</v>
      </c>
      <c r="P236" s="33">
        <f t="shared" si="75"/>
        <v>1.3099721630915344E-3</v>
      </c>
      <c r="Q236" s="34">
        <v>21</v>
      </c>
      <c r="R236" s="34">
        <v>9</v>
      </c>
      <c r="S236" s="34">
        <v>12</v>
      </c>
      <c r="T236" s="33">
        <f t="shared" si="76"/>
        <v>-6.3478628861616594E-4</v>
      </c>
      <c r="U236" s="33">
        <f t="shared" si="77"/>
        <v>8.4638171815488788E-4</v>
      </c>
      <c r="V236" s="34">
        <v>117</v>
      </c>
      <c r="W236" s="34">
        <v>51</v>
      </c>
      <c r="X236" s="34">
        <v>66</v>
      </c>
      <c r="Y236" s="33">
        <f t="shared" si="78"/>
        <v>-9.2754255783500654E-4</v>
      </c>
      <c r="Z236" s="33">
        <f t="shared" si="79"/>
        <v>1.2003491924923613E-3</v>
      </c>
      <c r="AA236" s="34">
        <v>6</v>
      </c>
      <c r="AB236" s="34">
        <v>3</v>
      </c>
      <c r="AC236" s="34">
        <v>3</v>
      </c>
      <c r="AD236" s="33">
        <f t="shared" si="80"/>
        <v>-5.3763440860215054E-4</v>
      </c>
      <c r="AE236" s="33">
        <f t="shared" si="81"/>
        <v>5.3763440860215054E-4</v>
      </c>
      <c r="AF236" s="34">
        <v>27</v>
      </c>
      <c r="AG236" s="34">
        <v>15</v>
      </c>
      <c r="AH236" s="34">
        <v>12</v>
      </c>
      <c r="AI236" s="33">
        <f t="shared" si="82"/>
        <v>-2.9958058717795086E-3</v>
      </c>
      <c r="AJ236" s="33">
        <f t="shared" si="83"/>
        <v>2.396644697423607E-3</v>
      </c>
    </row>
    <row r="237" spans="1:36">
      <c r="A237" s="30" t="s">
        <v>282</v>
      </c>
      <c r="B237" s="31">
        <v>2922</v>
      </c>
      <c r="C237" s="32">
        <v>912</v>
      </c>
      <c r="D237" s="32">
        <v>2007</v>
      </c>
      <c r="E237" s="33">
        <f t="shared" si="70"/>
        <v>-2.4715045283816525E-3</v>
      </c>
      <c r="F237" s="33">
        <f t="shared" si="71"/>
        <v>5.4389359522609391E-3</v>
      </c>
      <c r="G237" s="34">
        <v>2844</v>
      </c>
      <c r="H237" s="34">
        <v>879</v>
      </c>
      <c r="I237" s="34">
        <v>1962</v>
      </c>
      <c r="J237" s="33">
        <f t="shared" si="72"/>
        <v>-3.0594451231609394E-3</v>
      </c>
      <c r="K237" s="35">
        <f t="shared" si="73"/>
        <v>6.8289321179087177E-3</v>
      </c>
      <c r="L237" s="34">
        <v>33</v>
      </c>
      <c r="M237" s="34">
        <v>12</v>
      </c>
      <c r="N237" s="34">
        <v>18</v>
      </c>
      <c r="O237" s="33">
        <f t="shared" si="74"/>
        <v>-3.2749304077288359E-4</v>
      </c>
      <c r="P237" s="33">
        <f t="shared" si="75"/>
        <v>4.9123956115932536E-4</v>
      </c>
      <c r="Q237" s="34">
        <v>15</v>
      </c>
      <c r="R237" s="34">
        <v>6</v>
      </c>
      <c r="S237" s="34">
        <v>12</v>
      </c>
      <c r="T237" s="33">
        <f t="shared" si="76"/>
        <v>-4.2319085907744394E-4</v>
      </c>
      <c r="U237" s="33">
        <f t="shared" si="77"/>
        <v>8.4638171815488788E-4</v>
      </c>
      <c r="V237" s="34">
        <v>45</v>
      </c>
      <c r="W237" s="34">
        <v>21</v>
      </c>
      <c r="X237" s="34">
        <v>27</v>
      </c>
      <c r="Y237" s="33">
        <f t="shared" si="78"/>
        <v>-3.8192928852029683E-4</v>
      </c>
      <c r="Z237" s="33">
        <f t="shared" si="79"/>
        <v>4.9105194238323877E-4</v>
      </c>
      <c r="AA237" s="34">
        <v>3</v>
      </c>
      <c r="AB237" s="34">
        <v>0</v>
      </c>
      <c r="AC237" s="34">
        <v>0</v>
      </c>
      <c r="AD237" s="33">
        <f t="shared" si="80"/>
        <v>0</v>
      </c>
      <c r="AE237" s="33">
        <f t="shared" si="81"/>
        <v>0</v>
      </c>
      <c r="AF237" s="34">
        <v>18</v>
      </c>
      <c r="AG237" s="34">
        <v>6</v>
      </c>
      <c r="AH237" s="34">
        <v>12</v>
      </c>
      <c r="AI237" s="33">
        <f t="shared" si="82"/>
        <v>-1.1983223487118035E-3</v>
      </c>
      <c r="AJ237" s="33">
        <f t="shared" si="83"/>
        <v>2.396644697423607E-3</v>
      </c>
    </row>
    <row r="238" spans="1:36">
      <c r="A238" s="30" t="s">
        <v>76</v>
      </c>
      <c r="B238" s="32">
        <v>369006</v>
      </c>
      <c r="C238" s="32">
        <v>183972</v>
      </c>
      <c r="D238" s="32">
        <v>185034</v>
      </c>
      <c r="E238" s="33">
        <f t="shared" si="70"/>
        <v>-0.49856099900814621</v>
      </c>
      <c r="F238" s="33">
        <f t="shared" si="71"/>
        <v>0.50143900099185379</v>
      </c>
      <c r="G238" s="34">
        <v>287307</v>
      </c>
      <c r="H238" s="34">
        <v>141225</v>
      </c>
      <c r="I238" s="34">
        <v>146082</v>
      </c>
      <c r="J238" s="33">
        <f t="shared" si="72"/>
        <v>-0.49154736919044784</v>
      </c>
      <c r="K238" s="35">
        <f t="shared" si="73"/>
        <v>0.50845263080955216</v>
      </c>
      <c r="L238" s="34">
        <v>36642</v>
      </c>
      <c r="M238" s="34">
        <v>18687</v>
      </c>
      <c r="N238" s="34">
        <v>17958</v>
      </c>
      <c r="O238" s="33">
        <f t="shared" si="74"/>
        <v>-0.509988537743573</v>
      </c>
      <c r="P238" s="33">
        <f t="shared" si="75"/>
        <v>0.49009333551662027</v>
      </c>
      <c r="Q238" s="34">
        <v>14178</v>
      </c>
      <c r="R238" s="34">
        <v>7359</v>
      </c>
      <c r="S238" s="34">
        <v>6816</v>
      </c>
      <c r="T238" s="33">
        <f t="shared" si="76"/>
        <v>-0.51904358865848499</v>
      </c>
      <c r="U238" s="33">
        <f t="shared" si="77"/>
        <v>0.48074481591197632</v>
      </c>
      <c r="V238" s="34">
        <v>54984</v>
      </c>
      <c r="W238" s="34">
        <v>27870</v>
      </c>
      <c r="X238" s="34">
        <v>27117</v>
      </c>
      <c r="Y238" s="33">
        <f t="shared" si="78"/>
        <v>-0.50687472719336535</v>
      </c>
      <c r="Z238" s="33">
        <f t="shared" si="79"/>
        <v>0.49317983413356614</v>
      </c>
      <c r="AA238" s="34">
        <v>5580</v>
      </c>
      <c r="AB238" s="34">
        <v>2913</v>
      </c>
      <c r="AC238" s="34">
        <v>2667</v>
      </c>
      <c r="AD238" s="33">
        <f t="shared" si="80"/>
        <v>-0.52204301075268822</v>
      </c>
      <c r="AE238" s="33">
        <f t="shared" si="81"/>
        <v>0.47795698924731184</v>
      </c>
      <c r="AF238" s="34">
        <v>5007</v>
      </c>
      <c r="AG238" s="34">
        <v>2874</v>
      </c>
      <c r="AH238" s="34">
        <v>2133</v>
      </c>
      <c r="AI238" s="33">
        <f t="shared" si="82"/>
        <v>-0.5739964050329539</v>
      </c>
      <c r="AJ238" s="33">
        <f t="shared" si="83"/>
        <v>0.42600359496704615</v>
      </c>
    </row>
    <row r="239" spans="1:36">
      <c r="A239" s="36"/>
      <c r="B239" s="36"/>
      <c r="C239" s="36"/>
      <c r="D239" s="36"/>
      <c r="E239" s="36"/>
      <c r="F239" s="36"/>
      <c r="O239" s="37"/>
    </row>
    <row r="240" spans="1:36">
      <c r="A240" s="36"/>
      <c r="B240" s="36"/>
      <c r="C240" s="36"/>
      <c r="D240" s="36"/>
      <c r="E240" s="36"/>
      <c r="F240" s="36"/>
    </row>
    <row r="241" spans="1:6">
      <c r="A241" s="38"/>
      <c r="B241" s="38"/>
      <c r="C241" s="38"/>
      <c r="D241" s="38"/>
      <c r="E241" s="38"/>
      <c r="F241" s="38"/>
    </row>
    <row r="242" spans="1:6">
      <c r="A242" s="38"/>
      <c r="B242" s="38"/>
      <c r="C242" s="38"/>
      <c r="D242" s="38"/>
      <c r="E242" s="38"/>
      <c r="F242" s="38"/>
    </row>
    <row r="243" spans="1:6">
      <c r="A243" s="38"/>
      <c r="B243" s="38"/>
      <c r="C243" s="38"/>
      <c r="D243" s="38"/>
      <c r="E243" s="38"/>
      <c r="F243" s="38"/>
    </row>
    <row r="244" spans="1:6">
      <c r="A244" s="38"/>
      <c r="B244" s="38"/>
      <c r="C244" s="38"/>
      <c r="D244" s="38"/>
      <c r="E244" s="38"/>
      <c r="F244" s="38"/>
    </row>
    <row r="245" spans="1:6">
      <c r="A245" s="38"/>
      <c r="B245" s="38"/>
      <c r="C245" s="38"/>
      <c r="D245" s="38"/>
      <c r="E245" s="38"/>
      <c r="F245" s="38"/>
    </row>
    <row r="246" spans="1:6">
      <c r="A246" s="38"/>
      <c r="B246" s="38"/>
      <c r="C246" s="38"/>
      <c r="D246" s="38"/>
      <c r="E246" s="38"/>
      <c r="F246" s="38"/>
    </row>
    <row r="247" spans="1:6">
      <c r="A247" s="38"/>
      <c r="B247" s="38"/>
      <c r="C247" s="38"/>
      <c r="D247" s="38"/>
      <c r="E247" s="38"/>
      <c r="F247" s="38"/>
    </row>
    <row r="248" spans="1:6">
      <c r="A248" s="38"/>
      <c r="B248" s="38"/>
      <c r="C248" s="38"/>
      <c r="D248" s="38"/>
      <c r="E248" s="38"/>
      <c r="F248" s="38"/>
    </row>
    <row r="249" spans="1:6">
      <c r="A249" s="38"/>
      <c r="B249" s="38"/>
      <c r="C249" s="38"/>
      <c r="D249" s="38"/>
      <c r="E249" s="38"/>
      <c r="F249" s="38"/>
    </row>
    <row r="250" spans="1:6">
      <c r="A250" s="38"/>
      <c r="B250" s="38"/>
      <c r="C250" s="38"/>
      <c r="D250" s="38"/>
      <c r="E250" s="38"/>
      <c r="F250" s="38"/>
    </row>
    <row r="251" spans="1:6">
      <c r="A251" s="38"/>
      <c r="B251" s="38"/>
      <c r="C251" s="38"/>
      <c r="D251" s="38"/>
      <c r="E251" s="38"/>
      <c r="F251" s="38"/>
    </row>
    <row r="258" spans="1:45" ht="24.95" customHeight="1">
      <c r="A258" s="126" t="s">
        <v>49</v>
      </c>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row>
    <row r="259" spans="1:45">
      <c r="A259" s="28"/>
      <c r="B259" s="295" t="s">
        <v>44</v>
      </c>
      <c r="C259" s="296"/>
      <c r="D259" s="296"/>
      <c r="E259" s="296"/>
      <c r="F259" s="297"/>
      <c r="G259" s="298" t="s">
        <v>67</v>
      </c>
      <c r="H259" s="299"/>
      <c r="I259" s="299"/>
      <c r="J259" s="299"/>
      <c r="K259" s="300"/>
      <c r="L259" s="294" t="s">
        <v>68</v>
      </c>
      <c r="M259" s="294"/>
      <c r="N259" s="294"/>
      <c r="O259" s="294"/>
      <c r="P259" s="294"/>
      <c r="Q259" s="294" t="s">
        <v>69</v>
      </c>
      <c r="R259" s="294"/>
      <c r="S259" s="294"/>
      <c r="T259" s="294"/>
      <c r="U259" s="294"/>
      <c r="V259" s="294" t="s">
        <v>70</v>
      </c>
      <c r="W259" s="294"/>
      <c r="X259" s="294"/>
      <c r="Y259" s="294"/>
      <c r="Z259" s="294"/>
      <c r="AA259" s="294" t="s">
        <v>71</v>
      </c>
      <c r="AB259" s="294"/>
      <c r="AC259" s="294"/>
      <c r="AD259" s="294"/>
      <c r="AE259" s="294"/>
      <c r="AF259" s="294" t="s">
        <v>72</v>
      </c>
      <c r="AG259" s="294"/>
      <c r="AH259" s="294"/>
      <c r="AI259" s="294"/>
      <c r="AJ259" s="294"/>
      <c r="AK259" s="29"/>
      <c r="AL259" s="29"/>
      <c r="AM259" s="29"/>
      <c r="AN259" s="29"/>
      <c r="AO259" s="29"/>
      <c r="AP259" s="29"/>
      <c r="AQ259" s="29"/>
      <c r="AR259" s="29"/>
      <c r="AS259" s="29"/>
    </row>
    <row r="260" spans="1:45">
      <c r="A260" s="176" t="s">
        <v>73</v>
      </c>
      <c r="B260" s="176" t="s">
        <v>76</v>
      </c>
      <c r="C260" s="176" t="s">
        <v>74</v>
      </c>
      <c r="D260" s="176" t="s">
        <v>75</v>
      </c>
      <c r="E260" s="176" t="s">
        <v>77</v>
      </c>
      <c r="F260" s="176" t="s">
        <v>78</v>
      </c>
      <c r="G260" s="176" t="s">
        <v>76</v>
      </c>
      <c r="H260" s="176" t="s">
        <v>74</v>
      </c>
      <c r="I260" s="176" t="s">
        <v>75</v>
      </c>
      <c r="J260" s="176" t="s">
        <v>77</v>
      </c>
      <c r="K260" s="176" t="s">
        <v>78</v>
      </c>
      <c r="L260" s="176" t="s">
        <v>76</v>
      </c>
      <c r="M260" s="176" t="s">
        <v>74</v>
      </c>
      <c r="N260" s="176" t="s">
        <v>75</v>
      </c>
      <c r="O260" s="176" t="s">
        <v>77</v>
      </c>
      <c r="P260" s="176" t="s">
        <v>78</v>
      </c>
      <c r="Q260" s="176" t="s">
        <v>76</v>
      </c>
      <c r="R260" s="176" t="s">
        <v>74</v>
      </c>
      <c r="S260" s="176" t="s">
        <v>75</v>
      </c>
      <c r="T260" s="176" t="s">
        <v>77</v>
      </c>
      <c r="U260" s="176" t="s">
        <v>78</v>
      </c>
      <c r="V260" s="176" t="s">
        <v>76</v>
      </c>
      <c r="W260" s="176" t="s">
        <v>74</v>
      </c>
      <c r="X260" s="176" t="s">
        <v>75</v>
      </c>
      <c r="Y260" s="176" t="s">
        <v>77</v>
      </c>
      <c r="Z260" s="176" t="s">
        <v>78</v>
      </c>
      <c r="AA260" s="176" t="s">
        <v>76</v>
      </c>
      <c r="AB260" s="176" t="s">
        <v>74</v>
      </c>
      <c r="AC260" s="176" t="s">
        <v>75</v>
      </c>
      <c r="AD260" s="176" t="s">
        <v>77</v>
      </c>
      <c r="AE260" s="176" t="s">
        <v>78</v>
      </c>
      <c r="AF260" s="176" t="s">
        <v>76</v>
      </c>
      <c r="AG260" s="176" t="s">
        <v>74</v>
      </c>
      <c r="AH260" s="176" t="s">
        <v>75</v>
      </c>
      <c r="AI260" s="176" t="s">
        <v>77</v>
      </c>
      <c r="AJ260" s="176" t="s">
        <v>78</v>
      </c>
    </row>
    <row r="261" spans="1:45">
      <c r="A261" s="30" t="s">
        <v>79</v>
      </c>
      <c r="B261" s="31">
        <v>4020</v>
      </c>
      <c r="C261" s="32">
        <v>2070</v>
      </c>
      <c r="D261" s="32">
        <v>1950</v>
      </c>
      <c r="E261" s="33">
        <f>-1*C261/$B$280</f>
        <v>-3.4180413137167485E-2</v>
      </c>
      <c r="F261" s="33">
        <f>D261/$C$280</f>
        <v>6.3744238501520056E-2</v>
      </c>
      <c r="G261" s="34">
        <v>3546</v>
      </c>
      <c r="H261" s="34">
        <v>1821</v>
      </c>
      <c r="I261" s="34">
        <v>1725</v>
      </c>
      <c r="J261" s="33">
        <f>-1*H261/$G$280</f>
        <v>-3.3658644782078299E-2</v>
      </c>
      <c r="K261" s="35">
        <f>I261/$G$280</f>
        <v>3.188421869801486E-2</v>
      </c>
      <c r="L261" s="34">
        <v>561</v>
      </c>
      <c r="M261" s="34">
        <v>309</v>
      </c>
      <c r="N261" s="34">
        <v>252</v>
      </c>
      <c r="O261" s="33">
        <f>-1*M261/$L$280</f>
        <v>-6.4536340852130322E-2</v>
      </c>
      <c r="P261" s="33">
        <f>N261/$L$280</f>
        <v>5.2631578947368418E-2</v>
      </c>
      <c r="Q261" s="34">
        <v>144</v>
      </c>
      <c r="R261" s="34">
        <v>87</v>
      </c>
      <c r="S261" s="34">
        <v>60</v>
      </c>
      <c r="T261" s="33">
        <f>-1*R261/$Q$280</f>
        <v>-8.5798816568047331E-2</v>
      </c>
      <c r="U261" s="33">
        <f>S261/$Q$280</f>
        <v>5.9171597633136092E-2</v>
      </c>
      <c r="V261" s="34">
        <v>399</v>
      </c>
      <c r="W261" s="34">
        <v>198</v>
      </c>
      <c r="X261" s="34">
        <v>201</v>
      </c>
      <c r="Y261" s="33">
        <f>-1*X261/$V$280</f>
        <v>-5.2099533437013998E-2</v>
      </c>
      <c r="Z261" s="33">
        <f>W261/$V$280</f>
        <v>5.1321928460342149E-2</v>
      </c>
      <c r="AA261" s="34">
        <v>57</v>
      </c>
      <c r="AB261" s="34">
        <v>36</v>
      </c>
      <c r="AC261" s="34">
        <v>18</v>
      </c>
      <c r="AD261" s="33">
        <f>-1*AB261/$AA$280</f>
        <v>-6.8571428571428575E-2</v>
      </c>
      <c r="AE261" s="33">
        <f>AC261/$AA$280</f>
        <v>3.4285714285714287E-2</v>
      </c>
      <c r="AF261" s="34">
        <v>72</v>
      </c>
      <c r="AG261" s="34">
        <v>33</v>
      </c>
      <c r="AH261" s="34">
        <v>42</v>
      </c>
      <c r="AI261" s="33">
        <f>-1*AG261/AF$280</f>
        <v>-3.081232492997199E-2</v>
      </c>
      <c r="AJ261" s="33">
        <f>AH261/$AF$280</f>
        <v>3.9215686274509803E-2</v>
      </c>
    </row>
    <row r="262" spans="1:45">
      <c r="A262" s="30" t="s">
        <v>80</v>
      </c>
      <c r="B262" s="31">
        <v>4713</v>
      </c>
      <c r="C262" s="32">
        <v>2445</v>
      </c>
      <c r="D262" s="32">
        <v>2271</v>
      </c>
      <c r="E262" s="33">
        <f t="shared" ref="E262:E280" si="84">-1*C262/$B$280</f>
        <v>-4.0372516966364493E-2</v>
      </c>
      <c r="F262" s="33">
        <f t="shared" ref="F262:F280" si="85">D262/$C$280</f>
        <v>7.4237520839462584E-2</v>
      </c>
      <c r="G262" s="34">
        <v>4233</v>
      </c>
      <c r="H262" s="34">
        <v>2202</v>
      </c>
      <c r="I262" s="34">
        <v>2034</v>
      </c>
      <c r="J262" s="33">
        <f t="shared" ref="J262:J280" si="86">-1*H262/$G$280</f>
        <v>-4.0700898303205058E-2</v>
      </c>
      <c r="K262" s="35">
        <f t="shared" ref="K262:K280" si="87">I262/$G$280</f>
        <v>3.7595652656094047E-2</v>
      </c>
      <c r="L262" s="34">
        <v>609</v>
      </c>
      <c r="M262" s="34">
        <v>318</v>
      </c>
      <c r="N262" s="34">
        <v>294</v>
      </c>
      <c r="O262" s="33">
        <f t="shared" ref="O262:O280" si="88">-1*M262/$L$280</f>
        <v>-6.6416040100250623E-2</v>
      </c>
      <c r="P262" s="33">
        <f t="shared" ref="P262:P280" si="89">N262/$L$280</f>
        <v>6.1403508771929821E-2</v>
      </c>
      <c r="Q262" s="34">
        <v>129</v>
      </c>
      <c r="R262" s="34">
        <v>69</v>
      </c>
      <c r="S262" s="34">
        <v>60</v>
      </c>
      <c r="T262" s="33">
        <f t="shared" ref="T262:T280" si="90">-1*R262/$Q$280</f>
        <v>-6.8047337278106509E-2</v>
      </c>
      <c r="U262" s="33">
        <f t="shared" ref="U262:U280" si="91">S262/$Q$280</f>
        <v>5.9171597633136092E-2</v>
      </c>
      <c r="V262" s="34">
        <v>354</v>
      </c>
      <c r="W262" s="34">
        <v>174</v>
      </c>
      <c r="X262" s="34">
        <v>180</v>
      </c>
      <c r="Y262" s="33">
        <f t="shared" ref="Y262:Y280" si="92">-1*X262/$V$280</f>
        <v>-4.6656298600311043E-2</v>
      </c>
      <c r="Z262" s="33">
        <f t="shared" ref="Z262:Z280" si="93">W262/$V$280</f>
        <v>4.5101088646967338E-2</v>
      </c>
      <c r="AA262" s="34">
        <v>48</v>
      </c>
      <c r="AB262" s="34">
        <v>21</v>
      </c>
      <c r="AC262" s="34">
        <v>27</v>
      </c>
      <c r="AD262" s="33">
        <f t="shared" ref="AD262:AD280" si="94">-1*AB262/$AA$280</f>
        <v>-0.04</v>
      </c>
      <c r="AE262" s="33">
        <f t="shared" ref="AE262:AE280" si="95">AC262/$AA$280</f>
        <v>5.1428571428571428E-2</v>
      </c>
      <c r="AF262" s="34">
        <v>84</v>
      </c>
      <c r="AG262" s="34">
        <v>45</v>
      </c>
      <c r="AH262" s="34">
        <v>36</v>
      </c>
      <c r="AI262" s="33">
        <f t="shared" ref="AI262:AI280" si="96">-1*AG262/AF$280</f>
        <v>-4.2016806722689079E-2</v>
      </c>
      <c r="AJ262" s="33">
        <f t="shared" ref="AJ262:AJ280" si="97">AH262/$AF$280</f>
        <v>3.3613445378151259E-2</v>
      </c>
    </row>
    <row r="263" spans="1:45">
      <c r="A263" s="30" t="s">
        <v>81</v>
      </c>
      <c r="B263" s="31">
        <v>4716</v>
      </c>
      <c r="C263" s="32">
        <v>2373</v>
      </c>
      <c r="D263" s="32">
        <v>2340</v>
      </c>
      <c r="E263" s="33">
        <f t="shared" si="84"/>
        <v>-3.9183633031158668E-2</v>
      </c>
      <c r="F263" s="33">
        <f t="shared" si="85"/>
        <v>7.6493086201824059E-2</v>
      </c>
      <c r="G263" s="34">
        <v>4329</v>
      </c>
      <c r="H263" s="34">
        <v>2169</v>
      </c>
      <c r="I263" s="34">
        <v>2157</v>
      </c>
      <c r="J263" s="33">
        <f t="shared" si="86"/>
        <v>-4.0090939336808254E-2</v>
      </c>
      <c r="K263" s="35">
        <f t="shared" si="87"/>
        <v>3.986913607630032E-2</v>
      </c>
      <c r="L263" s="34">
        <v>561</v>
      </c>
      <c r="M263" s="34">
        <v>303</v>
      </c>
      <c r="N263" s="34">
        <v>258</v>
      </c>
      <c r="O263" s="33">
        <f t="shared" si="88"/>
        <v>-6.3283208020050122E-2</v>
      </c>
      <c r="P263" s="33">
        <f t="shared" si="89"/>
        <v>5.3884711779448619E-2</v>
      </c>
      <c r="Q263" s="34">
        <v>120</v>
      </c>
      <c r="R263" s="34">
        <v>60</v>
      </c>
      <c r="S263" s="34">
        <v>60</v>
      </c>
      <c r="T263" s="33">
        <f t="shared" si="90"/>
        <v>-5.9171597633136092E-2</v>
      </c>
      <c r="U263" s="33">
        <f t="shared" si="91"/>
        <v>5.9171597633136092E-2</v>
      </c>
      <c r="V263" s="34">
        <v>243</v>
      </c>
      <c r="W263" s="34">
        <v>126</v>
      </c>
      <c r="X263" s="34">
        <v>120</v>
      </c>
      <c r="Y263" s="33">
        <f t="shared" si="92"/>
        <v>-3.110419906687403E-2</v>
      </c>
      <c r="Z263" s="33">
        <f t="shared" si="93"/>
        <v>3.2659409020217731E-2</v>
      </c>
      <c r="AA263" s="34">
        <v>36</v>
      </c>
      <c r="AB263" s="34">
        <v>18</v>
      </c>
      <c r="AC263" s="34">
        <v>21</v>
      </c>
      <c r="AD263" s="33">
        <f t="shared" si="94"/>
        <v>-3.4285714285714287E-2</v>
      </c>
      <c r="AE263" s="33">
        <f t="shared" si="95"/>
        <v>0.04</v>
      </c>
      <c r="AF263" s="34">
        <v>81</v>
      </c>
      <c r="AG263" s="34">
        <v>42</v>
      </c>
      <c r="AH263" s="34">
        <v>36</v>
      </c>
      <c r="AI263" s="33">
        <f t="shared" si="96"/>
        <v>-3.9215686274509803E-2</v>
      </c>
      <c r="AJ263" s="33">
        <f t="shared" si="97"/>
        <v>3.3613445378151259E-2</v>
      </c>
    </row>
    <row r="264" spans="1:45">
      <c r="A264" s="30" t="s">
        <v>82</v>
      </c>
      <c r="B264" s="31">
        <v>3969</v>
      </c>
      <c r="C264" s="32">
        <v>2031</v>
      </c>
      <c r="D264" s="32">
        <v>1938</v>
      </c>
      <c r="E264" s="33">
        <f t="shared" si="84"/>
        <v>-3.3536434338930998E-2</v>
      </c>
      <c r="F264" s="33">
        <f t="shared" si="85"/>
        <v>6.3351966264587625E-2</v>
      </c>
      <c r="G264" s="34">
        <v>3561</v>
      </c>
      <c r="H264" s="34">
        <v>1812</v>
      </c>
      <c r="I264" s="34">
        <v>1746</v>
      </c>
      <c r="J264" s="33">
        <f t="shared" si="86"/>
        <v>-3.349229233669735E-2</v>
      </c>
      <c r="K264" s="35">
        <f t="shared" si="87"/>
        <v>3.2272374403903736E-2</v>
      </c>
      <c r="L264" s="34">
        <v>453</v>
      </c>
      <c r="M264" s="34">
        <v>249</v>
      </c>
      <c r="N264" s="34">
        <v>207</v>
      </c>
      <c r="O264" s="33">
        <f t="shared" si="88"/>
        <v>-5.2005012531328318E-2</v>
      </c>
      <c r="P264" s="33">
        <f t="shared" si="89"/>
        <v>4.3233082706766915E-2</v>
      </c>
      <c r="Q264" s="34">
        <v>93</v>
      </c>
      <c r="R264" s="34">
        <v>45</v>
      </c>
      <c r="S264" s="34">
        <v>45</v>
      </c>
      <c r="T264" s="33">
        <f t="shared" si="90"/>
        <v>-4.4378698224852069E-2</v>
      </c>
      <c r="U264" s="33">
        <f t="shared" si="91"/>
        <v>4.4378698224852069E-2</v>
      </c>
      <c r="V264" s="34">
        <v>231</v>
      </c>
      <c r="W264" s="34">
        <v>111</v>
      </c>
      <c r="X264" s="34">
        <v>123</v>
      </c>
      <c r="Y264" s="33">
        <f t="shared" si="92"/>
        <v>-3.1881804043545882E-2</v>
      </c>
      <c r="Z264" s="33">
        <f t="shared" si="93"/>
        <v>2.8771384136858476E-2</v>
      </c>
      <c r="AA264" s="34">
        <v>21</v>
      </c>
      <c r="AB264" s="34">
        <v>9</v>
      </c>
      <c r="AC264" s="34">
        <v>12</v>
      </c>
      <c r="AD264" s="33">
        <f t="shared" si="94"/>
        <v>-1.7142857142857144E-2</v>
      </c>
      <c r="AE264" s="33">
        <f t="shared" si="95"/>
        <v>2.2857142857142857E-2</v>
      </c>
      <c r="AF264" s="34">
        <v>60</v>
      </c>
      <c r="AG264" s="34">
        <v>36</v>
      </c>
      <c r="AH264" s="34">
        <v>24</v>
      </c>
      <c r="AI264" s="33">
        <f t="shared" si="96"/>
        <v>-3.3613445378151259E-2</v>
      </c>
      <c r="AJ264" s="33">
        <f t="shared" si="97"/>
        <v>2.2408963585434174E-2</v>
      </c>
    </row>
    <row r="265" spans="1:45">
      <c r="A265" s="30" t="s">
        <v>83</v>
      </c>
      <c r="B265" s="31">
        <v>3399</v>
      </c>
      <c r="C265" s="32">
        <v>1860</v>
      </c>
      <c r="D265" s="32">
        <v>1539</v>
      </c>
      <c r="E265" s="33">
        <f t="shared" si="84"/>
        <v>-3.071283499281716E-2</v>
      </c>
      <c r="F265" s="33">
        <f t="shared" si="85"/>
        <v>5.0308914386584289E-2</v>
      </c>
      <c r="G265" s="34">
        <v>2871</v>
      </c>
      <c r="H265" s="34">
        <v>1542</v>
      </c>
      <c r="I265" s="34">
        <v>1329</v>
      </c>
      <c r="J265" s="33">
        <f t="shared" si="86"/>
        <v>-2.8501718975268937E-2</v>
      </c>
      <c r="K265" s="35">
        <f t="shared" si="87"/>
        <v>2.4564711101253189E-2</v>
      </c>
      <c r="L265" s="34">
        <v>387</v>
      </c>
      <c r="M265" s="34">
        <v>207</v>
      </c>
      <c r="N265" s="34">
        <v>183</v>
      </c>
      <c r="O265" s="33">
        <f t="shared" si="88"/>
        <v>-4.3233082706766915E-2</v>
      </c>
      <c r="P265" s="33">
        <f t="shared" si="89"/>
        <v>3.8220551378446113E-2</v>
      </c>
      <c r="Q265" s="34">
        <v>90</v>
      </c>
      <c r="R265" s="34">
        <v>60</v>
      </c>
      <c r="S265" s="34">
        <v>33</v>
      </c>
      <c r="T265" s="33">
        <f t="shared" si="90"/>
        <v>-5.9171597633136092E-2</v>
      </c>
      <c r="U265" s="33">
        <f t="shared" si="91"/>
        <v>3.2544378698224852E-2</v>
      </c>
      <c r="V265" s="34">
        <v>300</v>
      </c>
      <c r="W265" s="34">
        <v>159</v>
      </c>
      <c r="X265" s="34">
        <v>141</v>
      </c>
      <c r="Y265" s="33">
        <f t="shared" si="92"/>
        <v>-3.6547433903576981E-2</v>
      </c>
      <c r="Z265" s="33">
        <f t="shared" si="93"/>
        <v>4.1213063763608088E-2</v>
      </c>
      <c r="AA265" s="34">
        <v>33</v>
      </c>
      <c r="AB265" s="34">
        <v>18</v>
      </c>
      <c r="AC265" s="34">
        <v>15</v>
      </c>
      <c r="AD265" s="33">
        <f t="shared" si="94"/>
        <v>-3.4285714285714287E-2</v>
      </c>
      <c r="AE265" s="33">
        <f t="shared" si="95"/>
        <v>2.8571428571428571E-2</v>
      </c>
      <c r="AF265" s="34">
        <v>69</v>
      </c>
      <c r="AG265" s="34">
        <v>54</v>
      </c>
      <c r="AH265" s="34">
        <v>18</v>
      </c>
      <c r="AI265" s="33">
        <f t="shared" si="96"/>
        <v>-5.0420168067226892E-2</v>
      </c>
      <c r="AJ265" s="33">
        <f t="shared" si="97"/>
        <v>1.680672268907563E-2</v>
      </c>
    </row>
    <row r="266" spans="1:45">
      <c r="A266" s="30" t="s">
        <v>84</v>
      </c>
      <c r="B266" s="31">
        <v>3462</v>
      </c>
      <c r="C266" s="32">
        <v>1743</v>
      </c>
      <c r="D266" s="32">
        <v>1719</v>
      </c>
      <c r="E266" s="33">
        <f t="shared" si="84"/>
        <v>-2.8780898598107695E-2</v>
      </c>
      <c r="F266" s="33">
        <f t="shared" si="85"/>
        <v>5.6192997940570755E-2</v>
      </c>
      <c r="G266" s="34">
        <v>2862</v>
      </c>
      <c r="H266" s="34">
        <v>1407</v>
      </c>
      <c r="I266" s="34">
        <v>1458</v>
      </c>
      <c r="J266" s="33">
        <f t="shared" si="86"/>
        <v>-2.6006432294554731E-2</v>
      </c>
      <c r="K266" s="35">
        <f t="shared" si="87"/>
        <v>2.6949096151713429E-2</v>
      </c>
      <c r="L266" s="34">
        <v>333</v>
      </c>
      <c r="M266" s="34">
        <v>183</v>
      </c>
      <c r="N266" s="34">
        <v>150</v>
      </c>
      <c r="O266" s="33">
        <f t="shared" si="88"/>
        <v>-3.8220551378446113E-2</v>
      </c>
      <c r="P266" s="33">
        <f t="shared" si="89"/>
        <v>3.1328320802005011E-2</v>
      </c>
      <c r="Q266" s="34">
        <v>99</v>
      </c>
      <c r="R266" s="34">
        <v>60</v>
      </c>
      <c r="S266" s="34">
        <v>39</v>
      </c>
      <c r="T266" s="33">
        <f t="shared" si="90"/>
        <v>-5.9171597633136092E-2</v>
      </c>
      <c r="U266" s="33">
        <f t="shared" si="91"/>
        <v>3.8461538461538464E-2</v>
      </c>
      <c r="V266" s="34">
        <v>357</v>
      </c>
      <c r="W266" s="34">
        <v>174</v>
      </c>
      <c r="X266" s="34">
        <v>183</v>
      </c>
      <c r="Y266" s="33">
        <f t="shared" si="92"/>
        <v>-4.7433903576982892E-2</v>
      </c>
      <c r="Z266" s="33">
        <f t="shared" si="93"/>
        <v>4.5101088646967338E-2</v>
      </c>
      <c r="AA266" s="34">
        <v>57</v>
      </c>
      <c r="AB266" s="34">
        <v>33</v>
      </c>
      <c r="AC266" s="34">
        <v>27</v>
      </c>
      <c r="AD266" s="33">
        <f t="shared" si="94"/>
        <v>-6.2857142857142861E-2</v>
      </c>
      <c r="AE266" s="33">
        <f t="shared" si="95"/>
        <v>5.1428571428571428E-2</v>
      </c>
      <c r="AF266" s="34">
        <v>66</v>
      </c>
      <c r="AG266" s="34">
        <v>42</v>
      </c>
      <c r="AH266" s="34">
        <v>24</v>
      </c>
      <c r="AI266" s="33">
        <f t="shared" si="96"/>
        <v>-3.9215686274509803E-2</v>
      </c>
      <c r="AJ266" s="33">
        <f t="shared" si="97"/>
        <v>2.2408963585434174E-2</v>
      </c>
    </row>
    <row r="267" spans="1:45">
      <c r="A267" s="30" t="s">
        <v>85</v>
      </c>
      <c r="B267" s="31">
        <v>3924</v>
      </c>
      <c r="C267" s="32">
        <v>1923</v>
      </c>
      <c r="D267" s="32">
        <v>2001</v>
      </c>
      <c r="E267" s="33">
        <f t="shared" si="84"/>
        <v>-3.1753108436122258E-2</v>
      </c>
      <c r="F267" s="33">
        <f t="shared" si="85"/>
        <v>6.5411395508482892E-2</v>
      </c>
      <c r="G267" s="34">
        <v>3117</v>
      </c>
      <c r="H267" s="34">
        <v>1503</v>
      </c>
      <c r="I267" s="34">
        <v>1617</v>
      </c>
      <c r="J267" s="33">
        <f t="shared" si="86"/>
        <v>-2.7780858378618167E-2</v>
      </c>
      <c r="K267" s="35">
        <f t="shared" si="87"/>
        <v>2.9887989353443497E-2</v>
      </c>
      <c r="L267" s="34">
        <v>315</v>
      </c>
      <c r="M267" s="34">
        <v>165</v>
      </c>
      <c r="N267" s="34">
        <v>147</v>
      </c>
      <c r="O267" s="33">
        <f t="shared" si="88"/>
        <v>-3.4461152882205512E-2</v>
      </c>
      <c r="P267" s="33">
        <f t="shared" si="89"/>
        <v>3.0701754385964911E-2</v>
      </c>
      <c r="Q267" s="34">
        <v>78</v>
      </c>
      <c r="R267" s="34">
        <v>45</v>
      </c>
      <c r="S267" s="34">
        <v>30</v>
      </c>
      <c r="T267" s="33">
        <f t="shared" si="90"/>
        <v>-4.4378698224852069E-2</v>
      </c>
      <c r="U267" s="33">
        <f t="shared" si="91"/>
        <v>2.9585798816568046E-2</v>
      </c>
      <c r="V267" s="34">
        <v>573</v>
      </c>
      <c r="W267" s="34">
        <v>270</v>
      </c>
      <c r="X267" s="34">
        <v>303</v>
      </c>
      <c r="Y267" s="33">
        <f t="shared" si="92"/>
        <v>-7.8538102643856925E-2</v>
      </c>
      <c r="Z267" s="33">
        <f t="shared" si="93"/>
        <v>6.9984447900466568E-2</v>
      </c>
      <c r="AA267" s="34">
        <v>69</v>
      </c>
      <c r="AB267" s="34">
        <v>36</v>
      </c>
      <c r="AC267" s="34">
        <v>33</v>
      </c>
      <c r="AD267" s="33">
        <f t="shared" si="94"/>
        <v>-6.8571428571428575E-2</v>
      </c>
      <c r="AE267" s="33">
        <f t="shared" si="95"/>
        <v>6.2857142857142861E-2</v>
      </c>
      <c r="AF267" s="34">
        <v>63</v>
      </c>
      <c r="AG267" s="34">
        <v>39</v>
      </c>
      <c r="AH267" s="34">
        <v>27</v>
      </c>
      <c r="AI267" s="33">
        <f t="shared" si="96"/>
        <v>-3.6414565826330535E-2</v>
      </c>
      <c r="AJ267" s="33">
        <f t="shared" si="97"/>
        <v>2.5210084033613446E-2</v>
      </c>
    </row>
    <row r="268" spans="1:45">
      <c r="A268" s="30" t="s">
        <v>86</v>
      </c>
      <c r="B268" s="31">
        <v>4062</v>
      </c>
      <c r="C268" s="32">
        <v>1974</v>
      </c>
      <c r="D268" s="32">
        <v>2085</v>
      </c>
      <c r="E268" s="33">
        <f t="shared" si="84"/>
        <v>-3.2595234556893053E-2</v>
      </c>
      <c r="F268" s="33">
        <f t="shared" si="85"/>
        <v>6.8157301167009909E-2</v>
      </c>
      <c r="G268" s="34">
        <v>3381</v>
      </c>
      <c r="H268" s="34">
        <v>1617</v>
      </c>
      <c r="I268" s="34">
        <v>1767</v>
      </c>
      <c r="J268" s="33">
        <f t="shared" si="86"/>
        <v>-2.9887989353443497E-2</v>
      </c>
      <c r="K268" s="35">
        <f t="shared" si="87"/>
        <v>3.2660530109792613E-2</v>
      </c>
      <c r="L268" s="34">
        <v>273</v>
      </c>
      <c r="M268" s="34">
        <v>138</v>
      </c>
      <c r="N268" s="34">
        <v>132</v>
      </c>
      <c r="O268" s="33">
        <f t="shared" si="88"/>
        <v>-2.882205513784461E-2</v>
      </c>
      <c r="P268" s="33">
        <f t="shared" si="89"/>
        <v>2.7568922305764409E-2</v>
      </c>
      <c r="Q268" s="34">
        <v>66</v>
      </c>
      <c r="R268" s="34">
        <v>42</v>
      </c>
      <c r="S268" s="34">
        <v>27</v>
      </c>
      <c r="T268" s="33">
        <f t="shared" si="90"/>
        <v>-4.142011834319527E-2</v>
      </c>
      <c r="U268" s="33">
        <f t="shared" si="91"/>
        <v>2.6627218934911243E-2</v>
      </c>
      <c r="V268" s="34">
        <v>456</v>
      </c>
      <c r="W268" s="34">
        <v>225</v>
      </c>
      <c r="X268" s="34">
        <v>231</v>
      </c>
      <c r="Y268" s="33">
        <f t="shared" si="92"/>
        <v>-5.9875583203732506E-2</v>
      </c>
      <c r="Z268" s="33">
        <f t="shared" si="93"/>
        <v>5.8320373250388802E-2</v>
      </c>
      <c r="AA268" s="34">
        <v>60</v>
      </c>
      <c r="AB268" s="34">
        <v>30</v>
      </c>
      <c r="AC268" s="34">
        <v>30</v>
      </c>
      <c r="AD268" s="33">
        <f t="shared" si="94"/>
        <v>-5.7142857142857141E-2</v>
      </c>
      <c r="AE268" s="33">
        <f t="shared" si="95"/>
        <v>5.7142857142857141E-2</v>
      </c>
      <c r="AF268" s="34">
        <v>75</v>
      </c>
      <c r="AG268" s="34">
        <v>45</v>
      </c>
      <c r="AH268" s="34">
        <v>30</v>
      </c>
      <c r="AI268" s="33">
        <f t="shared" si="96"/>
        <v>-4.2016806722689079E-2</v>
      </c>
      <c r="AJ268" s="33">
        <f t="shared" si="97"/>
        <v>2.8011204481792718E-2</v>
      </c>
    </row>
    <row r="269" spans="1:45">
      <c r="A269" s="30" t="s">
        <v>87</v>
      </c>
      <c r="B269" s="31">
        <v>4437</v>
      </c>
      <c r="C269" s="32">
        <v>2130</v>
      </c>
      <c r="D269" s="32">
        <v>2307</v>
      </c>
      <c r="E269" s="33">
        <f t="shared" si="84"/>
        <v>-3.5171149749839002E-2</v>
      </c>
      <c r="F269" s="33">
        <f t="shared" si="85"/>
        <v>7.5414337550259877E-2</v>
      </c>
      <c r="G269" s="34">
        <v>3921</v>
      </c>
      <c r="H269" s="34">
        <v>1866</v>
      </c>
      <c r="I269" s="34">
        <v>2055</v>
      </c>
      <c r="J269" s="33">
        <f t="shared" si="86"/>
        <v>-3.449040700898303E-2</v>
      </c>
      <c r="K269" s="35">
        <f t="shared" si="87"/>
        <v>3.7983808361982924E-2</v>
      </c>
      <c r="L269" s="34">
        <v>300</v>
      </c>
      <c r="M269" s="34">
        <v>141</v>
      </c>
      <c r="N269" s="34">
        <v>159</v>
      </c>
      <c r="O269" s="33">
        <f t="shared" si="88"/>
        <v>-2.944862155388471E-2</v>
      </c>
      <c r="P269" s="33">
        <f t="shared" si="89"/>
        <v>3.3208020050125311E-2</v>
      </c>
      <c r="Q269" s="34">
        <v>54</v>
      </c>
      <c r="R269" s="34">
        <v>30</v>
      </c>
      <c r="S269" s="34">
        <v>24</v>
      </c>
      <c r="T269" s="33">
        <f t="shared" si="90"/>
        <v>-2.9585798816568046E-2</v>
      </c>
      <c r="U269" s="33">
        <f t="shared" si="91"/>
        <v>2.3668639053254437E-2</v>
      </c>
      <c r="V269" s="34">
        <v>270</v>
      </c>
      <c r="W269" s="34">
        <v>129</v>
      </c>
      <c r="X269" s="34">
        <v>141</v>
      </c>
      <c r="Y269" s="33">
        <f t="shared" si="92"/>
        <v>-3.6547433903576981E-2</v>
      </c>
      <c r="Z269" s="33">
        <f t="shared" si="93"/>
        <v>3.3437013996889579E-2</v>
      </c>
      <c r="AA269" s="34">
        <v>51</v>
      </c>
      <c r="AB269" s="34">
        <v>24</v>
      </c>
      <c r="AC269" s="34">
        <v>27</v>
      </c>
      <c r="AD269" s="33">
        <f t="shared" si="94"/>
        <v>-4.5714285714285714E-2</v>
      </c>
      <c r="AE269" s="33">
        <f t="shared" si="95"/>
        <v>5.1428571428571428E-2</v>
      </c>
      <c r="AF269" s="34">
        <v>90</v>
      </c>
      <c r="AG269" s="34">
        <v>60</v>
      </c>
      <c r="AH269" s="34">
        <v>33</v>
      </c>
      <c r="AI269" s="33">
        <f t="shared" si="96"/>
        <v>-5.6022408963585436E-2</v>
      </c>
      <c r="AJ269" s="33">
        <f t="shared" si="97"/>
        <v>3.081232492997199E-2</v>
      </c>
    </row>
    <row r="270" spans="1:45">
      <c r="A270" s="30" t="s">
        <v>88</v>
      </c>
      <c r="B270" s="31">
        <v>5067</v>
      </c>
      <c r="C270" s="32">
        <v>2505</v>
      </c>
      <c r="D270" s="32">
        <v>2562</v>
      </c>
      <c r="E270" s="33">
        <f t="shared" si="84"/>
        <v>-4.1363253579036016E-2</v>
      </c>
      <c r="F270" s="33">
        <f t="shared" si="85"/>
        <v>8.3750122585074041E-2</v>
      </c>
      <c r="G270" s="34">
        <v>4599</v>
      </c>
      <c r="H270" s="34">
        <v>2262</v>
      </c>
      <c r="I270" s="34">
        <v>2337</v>
      </c>
      <c r="J270" s="33">
        <f t="shared" si="86"/>
        <v>-4.1809914605744701E-2</v>
      </c>
      <c r="K270" s="35">
        <f t="shared" si="87"/>
        <v>4.3196184983919264E-2</v>
      </c>
      <c r="L270" s="34">
        <v>330</v>
      </c>
      <c r="M270" s="34">
        <v>168</v>
      </c>
      <c r="N270" s="34">
        <v>162</v>
      </c>
      <c r="O270" s="33">
        <f t="shared" si="88"/>
        <v>-3.5087719298245612E-2</v>
      </c>
      <c r="P270" s="33">
        <f t="shared" si="89"/>
        <v>3.3834586466165412E-2</v>
      </c>
      <c r="Q270" s="34">
        <v>45</v>
      </c>
      <c r="R270" s="34">
        <v>27</v>
      </c>
      <c r="S270" s="34">
        <v>18</v>
      </c>
      <c r="T270" s="33">
        <f t="shared" si="90"/>
        <v>-2.6627218934911243E-2</v>
      </c>
      <c r="U270" s="33">
        <f t="shared" si="91"/>
        <v>1.7751479289940829E-2</v>
      </c>
      <c r="V270" s="34">
        <v>198</v>
      </c>
      <c r="W270" s="34">
        <v>81</v>
      </c>
      <c r="X270" s="34">
        <v>117</v>
      </c>
      <c r="Y270" s="33">
        <f t="shared" si="92"/>
        <v>-3.0326594090202177E-2</v>
      </c>
      <c r="Z270" s="33">
        <f t="shared" si="93"/>
        <v>2.0995334370139968E-2</v>
      </c>
      <c r="AA270" s="34">
        <v>30</v>
      </c>
      <c r="AB270" s="34">
        <v>18</v>
      </c>
      <c r="AC270" s="34">
        <v>15</v>
      </c>
      <c r="AD270" s="33">
        <f t="shared" si="94"/>
        <v>-3.4285714285714287E-2</v>
      </c>
      <c r="AE270" s="33">
        <f t="shared" si="95"/>
        <v>2.8571428571428571E-2</v>
      </c>
      <c r="AF270" s="34">
        <v>120</v>
      </c>
      <c r="AG270" s="34">
        <v>75</v>
      </c>
      <c r="AH270" s="34">
        <v>48</v>
      </c>
      <c r="AI270" s="33">
        <f t="shared" si="96"/>
        <v>-7.0028011204481794E-2</v>
      </c>
      <c r="AJ270" s="33">
        <f t="shared" si="97"/>
        <v>4.4817927170868348E-2</v>
      </c>
    </row>
    <row r="271" spans="1:45">
      <c r="A271" s="30" t="s">
        <v>89</v>
      </c>
      <c r="B271" s="31">
        <v>4440</v>
      </c>
      <c r="C271" s="32">
        <v>2241</v>
      </c>
      <c r="D271" s="32">
        <v>2199</v>
      </c>
      <c r="E271" s="33">
        <f t="shared" si="84"/>
        <v>-3.7004012483281321E-2</v>
      </c>
      <c r="F271" s="33">
        <f t="shared" si="85"/>
        <v>7.1883887417867998E-2</v>
      </c>
      <c r="G271" s="34">
        <v>4101</v>
      </c>
      <c r="H271" s="34">
        <v>2049</v>
      </c>
      <c r="I271" s="34">
        <v>2052</v>
      </c>
      <c r="J271" s="33">
        <f t="shared" si="86"/>
        <v>-3.7872906731728953E-2</v>
      </c>
      <c r="K271" s="35">
        <f t="shared" si="87"/>
        <v>3.7928357546855938E-2</v>
      </c>
      <c r="L271" s="34">
        <v>240</v>
      </c>
      <c r="M271" s="34">
        <v>126</v>
      </c>
      <c r="N271" s="34">
        <v>114</v>
      </c>
      <c r="O271" s="33">
        <f t="shared" si="88"/>
        <v>-2.6315789473684209E-2</v>
      </c>
      <c r="P271" s="33">
        <f t="shared" si="89"/>
        <v>2.3809523809523808E-2</v>
      </c>
      <c r="Q271" s="34">
        <v>30</v>
      </c>
      <c r="R271" s="34">
        <v>18</v>
      </c>
      <c r="S271" s="34">
        <v>15</v>
      </c>
      <c r="T271" s="33">
        <f t="shared" si="90"/>
        <v>-1.7751479289940829E-2</v>
      </c>
      <c r="U271" s="33">
        <f t="shared" si="91"/>
        <v>1.4792899408284023E-2</v>
      </c>
      <c r="V271" s="34">
        <v>123</v>
      </c>
      <c r="W271" s="34">
        <v>63</v>
      </c>
      <c r="X271" s="34">
        <v>63</v>
      </c>
      <c r="Y271" s="33">
        <f t="shared" si="92"/>
        <v>-1.6329704510108865E-2</v>
      </c>
      <c r="Z271" s="33">
        <f t="shared" si="93"/>
        <v>1.6329704510108865E-2</v>
      </c>
      <c r="AA271" s="34">
        <v>21</v>
      </c>
      <c r="AB271" s="34">
        <v>9</v>
      </c>
      <c r="AC271" s="34">
        <v>9</v>
      </c>
      <c r="AD271" s="33">
        <f t="shared" si="94"/>
        <v>-1.7142857142857144E-2</v>
      </c>
      <c r="AE271" s="33">
        <f t="shared" si="95"/>
        <v>1.7142857142857144E-2</v>
      </c>
      <c r="AF271" s="34">
        <v>99</v>
      </c>
      <c r="AG271" s="34">
        <v>63</v>
      </c>
      <c r="AH271" s="34">
        <v>36</v>
      </c>
      <c r="AI271" s="33">
        <f t="shared" si="96"/>
        <v>-5.8823529411764705E-2</v>
      </c>
      <c r="AJ271" s="33">
        <f t="shared" si="97"/>
        <v>3.3613445378151259E-2</v>
      </c>
    </row>
    <row r="272" spans="1:45">
      <c r="A272" s="30" t="s">
        <v>90</v>
      </c>
      <c r="B272" s="31">
        <v>4038</v>
      </c>
      <c r="C272" s="32">
        <v>2019</v>
      </c>
      <c r="D272" s="32">
        <v>2016</v>
      </c>
      <c r="E272" s="33">
        <f t="shared" si="84"/>
        <v>-3.3338287016396691E-2</v>
      </c>
      <c r="F272" s="33">
        <f t="shared" si="85"/>
        <v>6.590173580464842E-2</v>
      </c>
      <c r="G272" s="34">
        <v>3762</v>
      </c>
      <c r="H272" s="34">
        <v>1878</v>
      </c>
      <c r="I272" s="34">
        <v>1884</v>
      </c>
      <c r="J272" s="33">
        <f t="shared" si="86"/>
        <v>-3.4712210269490965E-2</v>
      </c>
      <c r="K272" s="35">
        <f t="shared" si="87"/>
        <v>3.4823111899744928E-2</v>
      </c>
      <c r="L272" s="34">
        <v>168</v>
      </c>
      <c r="M272" s="34">
        <v>90</v>
      </c>
      <c r="N272" s="34">
        <v>78</v>
      </c>
      <c r="O272" s="33">
        <f t="shared" si="88"/>
        <v>-1.8796992481203006E-2</v>
      </c>
      <c r="P272" s="33">
        <f t="shared" si="89"/>
        <v>1.6290726817042606E-2</v>
      </c>
      <c r="Q272" s="34">
        <v>18</v>
      </c>
      <c r="R272" s="34">
        <v>12</v>
      </c>
      <c r="S272" s="34">
        <v>6</v>
      </c>
      <c r="T272" s="33">
        <f t="shared" si="90"/>
        <v>-1.1834319526627219E-2</v>
      </c>
      <c r="U272" s="33">
        <f t="shared" si="91"/>
        <v>5.9171597633136093E-3</v>
      </c>
      <c r="V272" s="34">
        <v>123</v>
      </c>
      <c r="W272" s="34">
        <v>48</v>
      </c>
      <c r="X272" s="34">
        <v>78</v>
      </c>
      <c r="Y272" s="33">
        <f t="shared" si="92"/>
        <v>-2.0217729393468119E-2</v>
      </c>
      <c r="Z272" s="33">
        <f t="shared" si="93"/>
        <v>1.2441679626749611E-2</v>
      </c>
      <c r="AA272" s="34">
        <v>9</v>
      </c>
      <c r="AB272" s="34">
        <v>6</v>
      </c>
      <c r="AC272" s="34">
        <v>3</v>
      </c>
      <c r="AD272" s="33">
        <f t="shared" si="94"/>
        <v>-1.1428571428571429E-2</v>
      </c>
      <c r="AE272" s="33">
        <f t="shared" si="95"/>
        <v>5.7142857142857143E-3</v>
      </c>
      <c r="AF272" s="34">
        <v>78</v>
      </c>
      <c r="AG272" s="34">
        <v>48</v>
      </c>
      <c r="AH272" s="34">
        <v>30</v>
      </c>
      <c r="AI272" s="33">
        <f t="shared" si="96"/>
        <v>-4.4817927170868348E-2</v>
      </c>
      <c r="AJ272" s="33">
        <f t="shared" si="97"/>
        <v>2.8011204481792718E-2</v>
      </c>
    </row>
    <row r="273" spans="1:36">
      <c r="A273" s="30" t="s">
        <v>91</v>
      </c>
      <c r="B273" s="31">
        <v>3330</v>
      </c>
      <c r="C273" s="32">
        <v>1719</v>
      </c>
      <c r="D273" s="32">
        <v>1611</v>
      </c>
      <c r="E273" s="33">
        <f t="shared" si="84"/>
        <v>-2.8384603953039083E-2</v>
      </c>
      <c r="F273" s="33">
        <f t="shared" si="85"/>
        <v>5.2662547808178875E-2</v>
      </c>
      <c r="G273" s="34">
        <v>3129</v>
      </c>
      <c r="H273" s="34">
        <v>1611</v>
      </c>
      <c r="I273" s="34">
        <v>1518</v>
      </c>
      <c r="J273" s="33">
        <f t="shared" si="86"/>
        <v>-2.977708772318953E-2</v>
      </c>
      <c r="K273" s="35">
        <f t="shared" si="87"/>
        <v>2.8058112454253079E-2</v>
      </c>
      <c r="L273" s="34">
        <v>105</v>
      </c>
      <c r="M273" s="34">
        <v>54</v>
      </c>
      <c r="N273" s="34">
        <v>51</v>
      </c>
      <c r="O273" s="33">
        <f t="shared" si="88"/>
        <v>-1.1278195488721804E-2</v>
      </c>
      <c r="P273" s="33">
        <f t="shared" si="89"/>
        <v>1.0651629072681704E-2</v>
      </c>
      <c r="Q273" s="34">
        <v>15</v>
      </c>
      <c r="R273" s="34">
        <v>9</v>
      </c>
      <c r="S273" s="34">
        <v>6</v>
      </c>
      <c r="T273" s="33">
        <f t="shared" si="90"/>
        <v>-8.8757396449704144E-3</v>
      </c>
      <c r="U273" s="33">
        <f t="shared" si="91"/>
        <v>5.9171597633136093E-3</v>
      </c>
      <c r="V273" s="34">
        <v>108</v>
      </c>
      <c r="W273" s="34">
        <v>48</v>
      </c>
      <c r="X273" s="34">
        <v>63</v>
      </c>
      <c r="Y273" s="33">
        <f t="shared" si="92"/>
        <v>-1.6329704510108865E-2</v>
      </c>
      <c r="Z273" s="33">
        <f t="shared" si="93"/>
        <v>1.2441679626749611E-2</v>
      </c>
      <c r="AA273" s="34">
        <v>12</v>
      </c>
      <c r="AB273" s="34">
        <v>6</v>
      </c>
      <c r="AC273" s="34">
        <v>6</v>
      </c>
      <c r="AD273" s="33">
        <f t="shared" si="94"/>
        <v>-1.1428571428571429E-2</v>
      </c>
      <c r="AE273" s="33">
        <f t="shared" si="95"/>
        <v>1.1428571428571429E-2</v>
      </c>
      <c r="AF273" s="34">
        <v>45</v>
      </c>
      <c r="AG273" s="34">
        <v>30</v>
      </c>
      <c r="AH273" s="34">
        <v>15</v>
      </c>
      <c r="AI273" s="33">
        <f t="shared" si="96"/>
        <v>-2.8011204481792718E-2</v>
      </c>
      <c r="AJ273" s="33">
        <f t="shared" si="97"/>
        <v>1.4005602240896359E-2</v>
      </c>
    </row>
    <row r="274" spans="1:36">
      <c r="A274" s="30" t="s">
        <v>92</v>
      </c>
      <c r="B274" s="31">
        <v>2739</v>
      </c>
      <c r="C274" s="32">
        <v>1395</v>
      </c>
      <c r="D274" s="32">
        <v>1344</v>
      </c>
      <c r="E274" s="33">
        <f t="shared" si="84"/>
        <v>-2.3034626244612871E-2</v>
      </c>
      <c r="F274" s="33">
        <f t="shared" si="85"/>
        <v>4.3934490536432287E-2</v>
      </c>
      <c r="G274" s="34">
        <v>2592</v>
      </c>
      <c r="H274" s="34">
        <v>1311</v>
      </c>
      <c r="I274" s="34">
        <v>1284</v>
      </c>
      <c r="J274" s="33">
        <f t="shared" si="86"/>
        <v>-2.4232006210491295E-2</v>
      </c>
      <c r="K274" s="35">
        <f t="shared" si="87"/>
        <v>2.3732948874348452E-2</v>
      </c>
      <c r="L274" s="34">
        <v>72</v>
      </c>
      <c r="M274" s="34">
        <v>45</v>
      </c>
      <c r="N274" s="34">
        <v>27</v>
      </c>
      <c r="O274" s="33">
        <f t="shared" si="88"/>
        <v>-9.3984962406015032E-3</v>
      </c>
      <c r="P274" s="33">
        <f t="shared" si="89"/>
        <v>5.6390977443609019E-3</v>
      </c>
      <c r="Q274" s="34">
        <v>18</v>
      </c>
      <c r="R274" s="34">
        <v>6</v>
      </c>
      <c r="S274" s="34">
        <v>9</v>
      </c>
      <c r="T274" s="33">
        <f t="shared" si="90"/>
        <v>-5.9171597633136093E-3</v>
      </c>
      <c r="U274" s="33">
        <f t="shared" si="91"/>
        <v>8.8757396449704144E-3</v>
      </c>
      <c r="V274" s="34">
        <v>72</v>
      </c>
      <c r="W274" s="34">
        <v>33</v>
      </c>
      <c r="X274" s="34">
        <v>39</v>
      </c>
      <c r="Y274" s="33">
        <f t="shared" si="92"/>
        <v>-1.010886469673406E-2</v>
      </c>
      <c r="Z274" s="33">
        <f t="shared" si="93"/>
        <v>8.553654743390357E-3</v>
      </c>
      <c r="AA274" s="34">
        <v>6</v>
      </c>
      <c r="AB274" s="34">
        <v>3</v>
      </c>
      <c r="AC274" s="34">
        <v>0</v>
      </c>
      <c r="AD274" s="33">
        <f t="shared" si="94"/>
        <v>-5.7142857142857143E-3</v>
      </c>
      <c r="AE274" s="33">
        <f t="shared" si="95"/>
        <v>0</v>
      </c>
      <c r="AF274" s="34">
        <v>33</v>
      </c>
      <c r="AG274" s="34">
        <v>21</v>
      </c>
      <c r="AH274" s="34">
        <v>12</v>
      </c>
      <c r="AI274" s="33">
        <f t="shared" si="96"/>
        <v>-1.9607843137254902E-2</v>
      </c>
      <c r="AJ274" s="33">
        <f t="shared" si="97"/>
        <v>1.1204481792717087E-2</v>
      </c>
    </row>
    <row r="275" spans="1:36">
      <c r="A275" s="30" t="s">
        <v>93</v>
      </c>
      <c r="B275" s="31">
        <v>1953</v>
      </c>
      <c r="C275" s="32">
        <v>1020</v>
      </c>
      <c r="D275" s="32">
        <v>933</v>
      </c>
      <c r="E275" s="33">
        <f t="shared" si="84"/>
        <v>-1.684252241541586E-2</v>
      </c>
      <c r="F275" s="33">
        <f t="shared" si="85"/>
        <v>3.0499166421496519E-2</v>
      </c>
      <c r="G275" s="34">
        <v>1881</v>
      </c>
      <c r="H275" s="34">
        <v>981</v>
      </c>
      <c r="I275" s="34">
        <v>903</v>
      </c>
      <c r="J275" s="33">
        <f t="shared" si="86"/>
        <v>-1.8132416546523235E-2</v>
      </c>
      <c r="K275" s="35">
        <f t="shared" si="87"/>
        <v>1.6690695353221693E-2</v>
      </c>
      <c r="L275" s="34">
        <v>42</v>
      </c>
      <c r="M275" s="34">
        <v>24</v>
      </c>
      <c r="N275" s="34">
        <v>21</v>
      </c>
      <c r="O275" s="33">
        <f t="shared" si="88"/>
        <v>-5.0125313283208017E-3</v>
      </c>
      <c r="P275" s="33">
        <f t="shared" si="89"/>
        <v>4.3859649122807015E-3</v>
      </c>
      <c r="Q275" s="34">
        <v>9</v>
      </c>
      <c r="R275" s="34">
        <v>6</v>
      </c>
      <c r="S275" s="34">
        <v>3</v>
      </c>
      <c r="T275" s="33">
        <f t="shared" si="90"/>
        <v>-5.9171597633136093E-3</v>
      </c>
      <c r="U275" s="33">
        <f t="shared" si="91"/>
        <v>2.9585798816568047E-3</v>
      </c>
      <c r="V275" s="34">
        <v>21</v>
      </c>
      <c r="W275" s="34">
        <v>15</v>
      </c>
      <c r="X275" s="34">
        <v>6</v>
      </c>
      <c r="Y275" s="33">
        <f t="shared" si="92"/>
        <v>-1.5552099533437014E-3</v>
      </c>
      <c r="Z275" s="33">
        <f t="shared" si="93"/>
        <v>3.8880248833592537E-3</v>
      </c>
      <c r="AA275" s="34">
        <v>6</v>
      </c>
      <c r="AB275" s="34">
        <v>3</v>
      </c>
      <c r="AC275" s="34">
        <v>3</v>
      </c>
      <c r="AD275" s="33">
        <f t="shared" si="94"/>
        <v>-5.7142857142857143E-3</v>
      </c>
      <c r="AE275" s="33">
        <f t="shared" si="95"/>
        <v>5.7142857142857143E-3</v>
      </c>
      <c r="AF275" s="34">
        <v>21</v>
      </c>
      <c r="AG275" s="34">
        <v>6</v>
      </c>
      <c r="AH275" s="34">
        <v>12</v>
      </c>
      <c r="AI275" s="33">
        <f t="shared" si="96"/>
        <v>-5.6022408963585435E-3</v>
      </c>
      <c r="AJ275" s="33">
        <f t="shared" si="97"/>
        <v>1.1204481792717087E-2</v>
      </c>
    </row>
    <row r="276" spans="1:36">
      <c r="A276" s="30" t="s">
        <v>94</v>
      </c>
      <c r="B276" s="31">
        <v>1233</v>
      </c>
      <c r="C276" s="32">
        <v>618</v>
      </c>
      <c r="D276" s="32">
        <v>612</v>
      </c>
      <c r="E276" s="33">
        <f t="shared" si="84"/>
        <v>-1.020458711051667E-2</v>
      </c>
      <c r="F276" s="33">
        <f t="shared" si="85"/>
        <v>2.0005884083553985E-2</v>
      </c>
      <c r="G276" s="34">
        <v>1197</v>
      </c>
      <c r="H276" s="34">
        <v>606</v>
      </c>
      <c r="I276" s="34">
        <v>591</v>
      </c>
      <c r="J276" s="33">
        <f t="shared" si="86"/>
        <v>-1.1201064655650439E-2</v>
      </c>
      <c r="K276" s="35">
        <f t="shared" si="87"/>
        <v>1.0923810580015526E-2</v>
      </c>
      <c r="L276" s="34">
        <v>30</v>
      </c>
      <c r="M276" s="34">
        <v>12</v>
      </c>
      <c r="N276" s="34">
        <v>15</v>
      </c>
      <c r="O276" s="33">
        <f t="shared" si="88"/>
        <v>-2.5062656641604009E-3</v>
      </c>
      <c r="P276" s="33">
        <f t="shared" si="89"/>
        <v>3.1328320802005011E-3</v>
      </c>
      <c r="Q276" s="34">
        <v>3</v>
      </c>
      <c r="R276" s="34">
        <v>0</v>
      </c>
      <c r="S276" s="34">
        <v>3</v>
      </c>
      <c r="T276" s="33">
        <f t="shared" si="90"/>
        <v>0</v>
      </c>
      <c r="U276" s="33">
        <f t="shared" si="91"/>
        <v>2.9585798816568047E-3</v>
      </c>
      <c r="V276" s="34">
        <v>12</v>
      </c>
      <c r="W276" s="34">
        <v>6</v>
      </c>
      <c r="X276" s="34">
        <v>3</v>
      </c>
      <c r="Y276" s="33">
        <f t="shared" si="92"/>
        <v>-7.776049766718507E-4</v>
      </c>
      <c r="Z276" s="33">
        <f t="shared" si="93"/>
        <v>1.5552099533437014E-3</v>
      </c>
      <c r="AA276" s="34">
        <v>0</v>
      </c>
      <c r="AB276" s="34">
        <v>0</v>
      </c>
      <c r="AC276" s="34">
        <v>0</v>
      </c>
      <c r="AD276" s="33">
        <f t="shared" si="94"/>
        <v>0</v>
      </c>
      <c r="AE276" s="33">
        <f t="shared" si="95"/>
        <v>0</v>
      </c>
      <c r="AF276" s="34">
        <v>9</v>
      </c>
      <c r="AG276" s="34">
        <v>3</v>
      </c>
      <c r="AH276" s="34">
        <v>3</v>
      </c>
      <c r="AI276" s="33">
        <f t="shared" si="96"/>
        <v>-2.8011204481792717E-3</v>
      </c>
      <c r="AJ276" s="33">
        <f t="shared" si="97"/>
        <v>2.8011204481792717E-3</v>
      </c>
    </row>
    <row r="277" spans="1:36">
      <c r="A277" s="30" t="s">
        <v>95</v>
      </c>
      <c r="B277" s="31">
        <v>606</v>
      </c>
      <c r="C277" s="32">
        <v>300</v>
      </c>
      <c r="D277" s="32">
        <v>306</v>
      </c>
      <c r="E277" s="33">
        <f t="shared" si="84"/>
        <v>-4.953683063357606E-3</v>
      </c>
      <c r="F277" s="33">
        <f t="shared" si="85"/>
        <v>1.0002942041776992E-2</v>
      </c>
      <c r="G277" s="34">
        <v>591</v>
      </c>
      <c r="H277" s="34">
        <v>291</v>
      </c>
      <c r="I277" s="34">
        <v>300</v>
      </c>
      <c r="J277" s="33">
        <f t="shared" si="86"/>
        <v>-5.3787290673172894E-3</v>
      </c>
      <c r="K277" s="35">
        <f t="shared" si="87"/>
        <v>5.5450815126982366E-3</v>
      </c>
      <c r="L277" s="34">
        <v>9</v>
      </c>
      <c r="M277" s="34">
        <v>9</v>
      </c>
      <c r="N277" s="34">
        <v>3</v>
      </c>
      <c r="O277" s="33">
        <f t="shared" si="88"/>
        <v>-1.8796992481203006E-3</v>
      </c>
      <c r="P277" s="33">
        <f t="shared" si="89"/>
        <v>6.2656641604010022E-4</v>
      </c>
      <c r="Q277" s="34">
        <v>3</v>
      </c>
      <c r="R277" s="34">
        <v>3</v>
      </c>
      <c r="S277" s="34">
        <v>0</v>
      </c>
      <c r="T277" s="33">
        <f t="shared" si="90"/>
        <v>-2.9585798816568047E-3</v>
      </c>
      <c r="U277" s="33">
        <f t="shared" si="91"/>
        <v>0</v>
      </c>
      <c r="V277" s="34">
        <v>3</v>
      </c>
      <c r="W277" s="34">
        <v>3</v>
      </c>
      <c r="X277" s="34">
        <v>3</v>
      </c>
      <c r="Y277" s="33">
        <f t="shared" si="92"/>
        <v>-7.776049766718507E-4</v>
      </c>
      <c r="Z277" s="33">
        <f t="shared" si="93"/>
        <v>7.776049766718507E-4</v>
      </c>
      <c r="AA277" s="34">
        <v>3</v>
      </c>
      <c r="AB277" s="34">
        <v>0</v>
      </c>
      <c r="AC277" s="34">
        <v>0</v>
      </c>
      <c r="AD277" s="33">
        <f t="shared" si="94"/>
        <v>0</v>
      </c>
      <c r="AE277" s="33">
        <f t="shared" si="95"/>
        <v>0</v>
      </c>
      <c r="AF277" s="34">
        <v>6</v>
      </c>
      <c r="AG277" s="34">
        <v>3</v>
      </c>
      <c r="AH277" s="34">
        <v>3</v>
      </c>
      <c r="AI277" s="33">
        <f t="shared" si="96"/>
        <v>-2.8011204481792717E-3</v>
      </c>
      <c r="AJ277" s="33">
        <f t="shared" si="97"/>
        <v>2.8011204481792717E-3</v>
      </c>
    </row>
    <row r="278" spans="1:36">
      <c r="A278" s="30" t="s">
        <v>283</v>
      </c>
      <c r="B278" s="31">
        <v>312</v>
      </c>
      <c r="C278" s="32">
        <v>153</v>
      </c>
      <c r="D278" s="32">
        <v>162</v>
      </c>
      <c r="E278" s="33">
        <f t="shared" si="84"/>
        <v>-2.5263783623123794E-3</v>
      </c>
      <c r="F278" s="33">
        <f t="shared" si="85"/>
        <v>5.2956751985878204E-3</v>
      </c>
      <c r="G278" s="34">
        <v>303</v>
      </c>
      <c r="H278" s="34">
        <v>150</v>
      </c>
      <c r="I278" s="34">
        <v>156</v>
      </c>
      <c r="J278" s="33">
        <f t="shared" si="86"/>
        <v>-2.7725407563491183E-3</v>
      </c>
      <c r="K278" s="35">
        <f t="shared" si="87"/>
        <v>2.8834423866030833E-3</v>
      </c>
      <c r="L278" s="34">
        <v>3</v>
      </c>
      <c r="M278" s="34">
        <v>0</v>
      </c>
      <c r="N278" s="34">
        <v>3</v>
      </c>
      <c r="O278" s="33">
        <f t="shared" si="88"/>
        <v>0</v>
      </c>
      <c r="P278" s="33">
        <f t="shared" si="89"/>
        <v>6.2656641604010022E-4</v>
      </c>
      <c r="Q278" s="34">
        <v>0</v>
      </c>
      <c r="R278" s="34">
        <v>0</v>
      </c>
      <c r="S278" s="34">
        <v>0</v>
      </c>
      <c r="T278" s="33">
        <f t="shared" si="90"/>
        <v>0</v>
      </c>
      <c r="U278" s="33">
        <f t="shared" si="91"/>
        <v>0</v>
      </c>
      <c r="V278" s="34">
        <v>3</v>
      </c>
      <c r="W278" s="34">
        <v>0</v>
      </c>
      <c r="X278" s="34">
        <v>3</v>
      </c>
      <c r="Y278" s="33">
        <f t="shared" si="92"/>
        <v>-7.776049766718507E-4</v>
      </c>
      <c r="Z278" s="33">
        <f t="shared" si="93"/>
        <v>0</v>
      </c>
      <c r="AA278" s="34">
        <v>0</v>
      </c>
      <c r="AB278" s="34">
        <v>0</v>
      </c>
      <c r="AC278" s="34">
        <v>3</v>
      </c>
      <c r="AD278" s="33">
        <f t="shared" si="94"/>
        <v>0</v>
      </c>
      <c r="AE278" s="33">
        <f t="shared" si="95"/>
        <v>5.7142857142857143E-3</v>
      </c>
      <c r="AF278" s="34">
        <v>3</v>
      </c>
      <c r="AG278" s="34">
        <v>3</v>
      </c>
      <c r="AH278" s="34">
        <v>3</v>
      </c>
      <c r="AI278" s="33">
        <f t="shared" si="96"/>
        <v>-2.8011204481792717E-3</v>
      </c>
      <c r="AJ278" s="33">
        <f t="shared" si="97"/>
        <v>2.8011204481792717E-3</v>
      </c>
    </row>
    <row r="279" spans="1:36">
      <c r="A279" s="30" t="s">
        <v>282</v>
      </c>
      <c r="B279" s="31">
        <v>129</v>
      </c>
      <c r="C279" s="32">
        <v>63</v>
      </c>
      <c r="D279" s="32">
        <v>66</v>
      </c>
      <c r="E279" s="33">
        <f t="shared" si="84"/>
        <v>-1.0402734433050973E-3</v>
      </c>
      <c r="F279" s="33">
        <f t="shared" si="85"/>
        <v>2.1574973031283709E-3</v>
      </c>
      <c r="G279" s="34">
        <v>123</v>
      </c>
      <c r="H279" s="34">
        <v>60</v>
      </c>
      <c r="I279" s="34">
        <v>63</v>
      </c>
      <c r="J279" s="33">
        <f t="shared" si="86"/>
        <v>-1.1090163025396474E-3</v>
      </c>
      <c r="K279" s="35">
        <f t="shared" si="87"/>
        <v>1.1644671176666297E-3</v>
      </c>
      <c r="L279" s="34">
        <v>3</v>
      </c>
      <c r="M279" s="34">
        <v>3</v>
      </c>
      <c r="N279" s="34">
        <v>0</v>
      </c>
      <c r="O279" s="33">
        <f t="shared" si="88"/>
        <v>-6.2656641604010022E-4</v>
      </c>
      <c r="P279" s="33">
        <f t="shared" si="89"/>
        <v>0</v>
      </c>
      <c r="Q279" s="34">
        <v>0</v>
      </c>
      <c r="R279" s="34">
        <v>0</v>
      </c>
      <c r="S279" s="34">
        <v>0</v>
      </c>
      <c r="T279" s="33">
        <f t="shared" si="90"/>
        <v>0</v>
      </c>
      <c r="U279" s="33">
        <f t="shared" si="91"/>
        <v>0</v>
      </c>
      <c r="V279" s="34">
        <v>3</v>
      </c>
      <c r="W279" s="34">
        <v>3</v>
      </c>
      <c r="X279" s="34">
        <v>0</v>
      </c>
      <c r="Y279" s="33">
        <f t="shared" si="92"/>
        <v>0</v>
      </c>
      <c r="Z279" s="33">
        <f t="shared" si="93"/>
        <v>7.776049766718507E-4</v>
      </c>
      <c r="AA279" s="34">
        <v>0</v>
      </c>
      <c r="AB279" s="34">
        <v>0</v>
      </c>
      <c r="AC279" s="34">
        <v>0</v>
      </c>
      <c r="AD279" s="33">
        <f t="shared" si="94"/>
        <v>0</v>
      </c>
      <c r="AE279" s="33">
        <f t="shared" si="95"/>
        <v>0</v>
      </c>
      <c r="AF279" s="34">
        <v>0</v>
      </c>
      <c r="AG279" s="34">
        <v>0</v>
      </c>
      <c r="AH279" s="34">
        <v>0</v>
      </c>
      <c r="AI279" s="33">
        <f t="shared" si="96"/>
        <v>0</v>
      </c>
      <c r="AJ279" s="33">
        <f t="shared" si="97"/>
        <v>0</v>
      </c>
    </row>
    <row r="280" spans="1:36">
      <c r="A280" s="30" t="s">
        <v>76</v>
      </c>
      <c r="B280" s="32">
        <v>60561</v>
      </c>
      <c r="C280" s="32">
        <v>30591</v>
      </c>
      <c r="D280" s="32">
        <v>29970</v>
      </c>
      <c r="E280" s="33">
        <f t="shared" si="84"/>
        <v>-0.50512706197057511</v>
      </c>
      <c r="F280" s="33">
        <f t="shared" si="85"/>
        <v>0.97969991173874671</v>
      </c>
      <c r="G280" s="34">
        <v>54102</v>
      </c>
      <c r="H280" s="34">
        <v>27129</v>
      </c>
      <c r="I280" s="34">
        <v>26976</v>
      </c>
      <c r="J280" s="33">
        <f t="shared" si="86"/>
        <v>-0.50144172119330155</v>
      </c>
      <c r="K280" s="35">
        <f t="shared" si="87"/>
        <v>0.49861372962182543</v>
      </c>
      <c r="L280" s="34">
        <v>4788</v>
      </c>
      <c r="M280" s="34">
        <v>2538</v>
      </c>
      <c r="N280" s="34">
        <v>2247</v>
      </c>
      <c r="O280" s="33">
        <f t="shared" si="88"/>
        <v>-0.53007518796992481</v>
      </c>
      <c r="P280" s="33">
        <f t="shared" si="89"/>
        <v>0.4692982456140351</v>
      </c>
      <c r="Q280" s="34">
        <v>1014</v>
      </c>
      <c r="R280" s="34">
        <v>576</v>
      </c>
      <c r="S280" s="34">
        <v>435</v>
      </c>
      <c r="T280" s="33">
        <f t="shared" si="90"/>
        <v>-0.56804733727810652</v>
      </c>
      <c r="U280" s="33">
        <f t="shared" si="91"/>
        <v>0.42899408284023671</v>
      </c>
      <c r="V280" s="34">
        <v>3858</v>
      </c>
      <c r="W280" s="34">
        <v>1860</v>
      </c>
      <c r="X280" s="34">
        <v>2001</v>
      </c>
      <c r="Y280" s="33">
        <f t="shared" si="92"/>
        <v>-0.51866251944012443</v>
      </c>
      <c r="Z280" s="33">
        <f t="shared" si="93"/>
        <v>0.48211508553654742</v>
      </c>
      <c r="AA280" s="34">
        <v>525</v>
      </c>
      <c r="AB280" s="34">
        <v>279</v>
      </c>
      <c r="AC280" s="34">
        <v>249</v>
      </c>
      <c r="AD280" s="33">
        <f t="shared" si="94"/>
        <v>-0.53142857142857147</v>
      </c>
      <c r="AE280" s="33">
        <f t="shared" si="95"/>
        <v>0.47428571428571431</v>
      </c>
      <c r="AF280" s="34">
        <v>1071</v>
      </c>
      <c r="AG280" s="34">
        <v>645</v>
      </c>
      <c r="AH280" s="34">
        <v>426</v>
      </c>
      <c r="AI280" s="33">
        <f t="shared" si="96"/>
        <v>-0.60224089635854339</v>
      </c>
      <c r="AJ280" s="33">
        <f t="shared" si="97"/>
        <v>0.39775910364145656</v>
      </c>
    </row>
    <row r="281" spans="1:36">
      <c r="A281" s="36"/>
      <c r="B281" s="36"/>
      <c r="C281" s="36"/>
      <c r="D281" s="36"/>
      <c r="E281" s="36"/>
      <c r="F281" s="36"/>
      <c r="O281" s="37"/>
    </row>
    <row r="282" spans="1:36">
      <c r="A282" s="36"/>
      <c r="B282" s="36"/>
      <c r="C282" s="36"/>
      <c r="D282" s="36"/>
      <c r="E282" s="36"/>
      <c r="F282" s="36"/>
    </row>
    <row r="283" spans="1:36">
      <c r="A283" s="38"/>
      <c r="B283" s="38"/>
      <c r="C283" s="38"/>
      <c r="D283" s="38"/>
      <c r="E283" s="38"/>
      <c r="F283" s="38"/>
    </row>
    <row r="284" spans="1:36">
      <c r="A284" s="38"/>
      <c r="B284" s="38"/>
      <c r="C284" s="38"/>
      <c r="D284" s="38"/>
      <c r="E284" s="38"/>
      <c r="F284" s="38"/>
    </row>
    <row r="285" spans="1:36">
      <c r="A285" s="38"/>
      <c r="B285" s="38"/>
      <c r="C285" s="38"/>
      <c r="D285" s="38"/>
      <c r="E285" s="38"/>
      <c r="F285" s="38"/>
    </row>
    <row r="286" spans="1:36">
      <c r="A286" s="38"/>
      <c r="B286" s="38"/>
      <c r="C286" s="38"/>
      <c r="D286" s="38"/>
      <c r="E286" s="38"/>
      <c r="F286" s="38"/>
    </row>
    <row r="287" spans="1:36">
      <c r="A287" s="38"/>
      <c r="B287" s="38"/>
      <c r="C287" s="38"/>
      <c r="D287" s="38"/>
      <c r="E287" s="38"/>
      <c r="F287" s="38"/>
    </row>
    <row r="288" spans="1:36">
      <c r="A288" s="38"/>
      <c r="B288" s="38"/>
      <c r="C288" s="38"/>
      <c r="D288" s="38"/>
      <c r="E288" s="38"/>
      <c r="F288" s="38"/>
    </row>
    <row r="289" spans="1:45">
      <c r="A289" s="38"/>
      <c r="B289" s="38"/>
      <c r="C289" s="38"/>
      <c r="D289" s="38"/>
      <c r="E289" s="38"/>
      <c r="F289" s="38"/>
    </row>
    <row r="290" spans="1:45">
      <c r="A290" s="38"/>
      <c r="B290" s="38"/>
      <c r="C290" s="38"/>
      <c r="D290" s="38"/>
      <c r="E290" s="38"/>
      <c r="F290" s="38"/>
    </row>
    <row r="291" spans="1:45">
      <c r="A291" s="38"/>
      <c r="B291" s="38"/>
      <c r="C291" s="38"/>
      <c r="D291" s="38"/>
      <c r="E291" s="38"/>
      <c r="F291" s="38"/>
    </row>
    <row r="292" spans="1:45">
      <c r="A292" s="38"/>
      <c r="B292" s="38"/>
      <c r="C292" s="38"/>
      <c r="D292" s="38"/>
      <c r="E292" s="38"/>
      <c r="F292" s="38"/>
    </row>
    <row r="293" spans="1:45">
      <c r="A293" s="38"/>
      <c r="B293" s="38"/>
      <c r="C293" s="38"/>
      <c r="D293" s="38"/>
      <c r="E293" s="38"/>
      <c r="F293" s="38"/>
    </row>
    <row r="299" spans="1:45" ht="15">
      <c r="A299" s="124"/>
    </row>
    <row r="300" spans="1:45" ht="24.95" customHeight="1">
      <c r="A300" s="126" t="s">
        <v>50</v>
      </c>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row>
    <row r="301" spans="1:45">
      <c r="A301" s="28"/>
      <c r="B301" s="295" t="s">
        <v>44</v>
      </c>
      <c r="C301" s="296"/>
      <c r="D301" s="296"/>
      <c r="E301" s="296"/>
      <c r="F301" s="297"/>
      <c r="G301" s="298" t="s">
        <v>67</v>
      </c>
      <c r="H301" s="299"/>
      <c r="I301" s="299"/>
      <c r="J301" s="299"/>
      <c r="K301" s="300"/>
      <c r="L301" s="294" t="s">
        <v>68</v>
      </c>
      <c r="M301" s="294"/>
      <c r="N301" s="294"/>
      <c r="O301" s="294"/>
      <c r="P301" s="294"/>
      <c r="Q301" s="294" t="s">
        <v>69</v>
      </c>
      <c r="R301" s="294"/>
      <c r="S301" s="294"/>
      <c r="T301" s="294"/>
      <c r="U301" s="294"/>
      <c r="V301" s="294" t="s">
        <v>70</v>
      </c>
      <c r="W301" s="294"/>
      <c r="X301" s="294"/>
      <c r="Y301" s="294"/>
      <c r="Z301" s="294"/>
      <c r="AA301" s="294" t="s">
        <v>71</v>
      </c>
      <c r="AB301" s="294"/>
      <c r="AC301" s="294"/>
      <c r="AD301" s="294"/>
      <c r="AE301" s="294"/>
      <c r="AF301" s="294" t="s">
        <v>72</v>
      </c>
      <c r="AG301" s="294"/>
      <c r="AH301" s="294"/>
      <c r="AI301" s="294"/>
      <c r="AJ301" s="294"/>
      <c r="AK301" s="29"/>
      <c r="AL301" s="29"/>
      <c r="AM301" s="29"/>
      <c r="AN301" s="29"/>
      <c r="AO301" s="29"/>
      <c r="AP301" s="29"/>
      <c r="AQ301" s="29"/>
      <c r="AR301" s="29"/>
      <c r="AS301" s="29"/>
    </row>
    <row r="302" spans="1:45">
      <c r="A302" s="176" t="s">
        <v>73</v>
      </c>
      <c r="B302" s="176" t="s">
        <v>76</v>
      </c>
      <c r="C302" s="176" t="s">
        <v>74</v>
      </c>
      <c r="D302" s="176" t="s">
        <v>75</v>
      </c>
      <c r="E302" s="176" t="s">
        <v>77</v>
      </c>
      <c r="F302" s="176" t="s">
        <v>78</v>
      </c>
      <c r="G302" s="176" t="s">
        <v>76</v>
      </c>
      <c r="H302" s="176" t="s">
        <v>74</v>
      </c>
      <c r="I302" s="176" t="s">
        <v>75</v>
      </c>
      <c r="J302" s="176" t="s">
        <v>77</v>
      </c>
      <c r="K302" s="176" t="s">
        <v>78</v>
      </c>
      <c r="L302" s="176" t="s">
        <v>76</v>
      </c>
      <c r="M302" s="176" t="s">
        <v>74</v>
      </c>
      <c r="N302" s="176" t="s">
        <v>75</v>
      </c>
      <c r="O302" s="176" t="s">
        <v>77</v>
      </c>
      <c r="P302" s="176" t="s">
        <v>78</v>
      </c>
      <c r="Q302" s="176" t="s">
        <v>76</v>
      </c>
      <c r="R302" s="176" t="s">
        <v>74</v>
      </c>
      <c r="S302" s="176" t="s">
        <v>75</v>
      </c>
      <c r="T302" s="176" t="s">
        <v>77</v>
      </c>
      <c r="U302" s="176" t="s">
        <v>78</v>
      </c>
      <c r="V302" s="176" t="s">
        <v>76</v>
      </c>
      <c r="W302" s="176" t="s">
        <v>74</v>
      </c>
      <c r="X302" s="176" t="s">
        <v>75</v>
      </c>
      <c r="Y302" s="176" t="s">
        <v>77</v>
      </c>
      <c r="Z302" s="176" t="s">
        <v>78</v>
      </c>
      <c r="AA302" s="176" t="s">
        <v>76</v>
      </c>
      <c r="AB302" s="176" t="s">
        <v>74</v>
      </c>
      <c r="AC302" s="176" t="s">
        <v>75</v>
      </c>
      <c r="AD302" s="176" t="s">
        <v>77</v>
      </c>
      <c r="AE302" s="176" t="s">
        <v>78</v>
      </c>
      <c r="AF302" s="176" t="s">
        <v>76</v>
      </c>
      <c r="AG302" s="176" t="s">
        <v>74</v>
      </c>
      <c r="AH302" s="176" t="s">
        <v>75</v>
      </c>
      <c r="AI302" s="176" t="s">
        <v>77</v>
      </c>
      <c r="AJ302" s="176" t="s">
        <v>78</v>
      </c>
    </row>
    <row r="303" spans="1:45">
      <c r="A303" s="30" t="s">
        <v>79</v>
      </c>
      <c r="B303" s="31">
        <v>2250</v>
      </c>
      <c r="C303" s="32">
        <v>1173</v>
      </c>
      <c r="D303" s="32">
        <v>1077</v>
      </c>
      <c r="E303" s="33">
        <f>-1*C303/$B$322</f>
        <v>-3.509559285521946E-2</v>
      </c>
      <c r="F303" s="33">
        <f>D303/$B$322</f>
        <v>3.222331927116058E-2</v>
      </c>
      <c r="G303" s="34">
        <v>1764</v>
      </c>
      <c r="H303" s="34">
        <v>924</v>
      </c>
      <c r="I303" s="34">
        <v>840</v>
      </c>
      <c r="J303" s="33">
        <f>-1*H303/$G$322</f>
        <v>-3.2972915105449092E-2</v>
      </c>
      <c r="K303" s="35">
        <f>I303/$G$322</f>
        <v>2.9975377368590087E-2</v>
      </c>
      <c r="L303" s="34">
        <v>339</v>
      </c>
      <c r="M303" s="34">
        <v>177</v>
      </c>
      <c r="N303" s="34">
        <v>162</v>
      </c>
      <c r="O303" s="33">
        <f>-1*M303/$L$322</f>
        <v>-6.4835164835164841E-2</v>
      </c>
      <c r="P303" s="33">
        <f>N303/$L$322</f>
        <v>5.9340659340659338E-2</v>
      </c>
      <c r="Q303" s="34">
        <v>252</v>
      </c>
      <c r="R303" s="34">
        <v>132</v>
      </c>
      <c r="S303" s="34">
        <v>120</v>
      </c>
      <c r="T303" s="33">
        <f>-1*R303/$Q$322</f>
        <v>-7.6923076923076927E-2</v>
      </c>
      <c r="U303" s="33">
        <f>S303/$Q$322</f>
        <v>6.9930069930069935E-2</v>
      </c>
      <c r="V303" s="34">
        <v>201</v>
      </c>
      <c r="W303" s="34">
        <v>102</v>
      </c>
      <c r="X303" s="34">
        <v>99</v>
      </c>
      <c r="Y303" s="33">
        <f>-1*W303/$V$322</f>
        <v>-4.1412911084043852E-2</v>
      </c>
      <c r="Z303" s="33">
        <f>X303/$V$322</f>
        <v>4.0194884287454324E-2</v>
      </c>
      <c r="AA303" s="34">
        <v>48</v>
      </c>
      <c r="AB303" s="34">
        <v>24</v>
      </c>
      <c r="AC303" s="34">
        <v>24</v>
      </c>
      <c r="AD303" s="33">
        <f>-1*AB303/$AA$322</f>
        <v>-5.7142857142857141E-2</v>
      </c>
      <c r="AE303" s="33">
        <f>AC303/$AA$322</f>
        <v>5.7142857142857141E-2</v>
      </c>
      <c r="AF303" s="34">
        <v>15</v>
      </c>
      <c r="AG303" s="34">
        <v>9</v>
      </c>
      <c r="AH303" s="34">
        <v>9</v>
      </c>
      <c r="AI303" s="33">
        <f>-1*AG303/$AF$322</f>
        <v>-2.5210084033613446E-2</v>
      </c>
      <c r="AJ303" s="33">
        <f>AH303/$AF$322</f>
        <v>2.5210084033613446E-2</v>
      </c>
    </row>
    <row r="304" spans="1:45">
      <c r="A304" s="30" t="s">
        <v>80</v>
      </c>
      <c r="B304" s="31">
        <v>2400</v>
      </c>
      <c r="C304" s="32">
        <v>1248</v>
      </c>
      <c r="D304" s="32">
        <v>1152</v>
      </c>
      <c r="E304" s="33">
        <f t="shared" ref="E304:E322" si="98">-1*C304/$B$322</f>
        <v>-3.7339556592765458E-2</v>
      </c>
      <c r="F304" s="33">
        <f t="shared" ref="F304:F322" si="99">D304/$B$322</f>
        <v>3.4467283008706578E-2</v>
      </c>
      <c r="G304" s="34">
        <v>1911</v>
      </c>
      <c r="H304" s="34">
        <v>993</v>
      </c>
      <c r="I304" s="34">
        <v>915</v>
      </c>
      <c r="J304" s="33">
        <f t="shared" ref="J304:J322" si="100">-1*H304/$G$322</f>
        <v>-3.5435178246440421E-2</v>
      </c>
      <c r="K304" s="35">
        <f t="shared" ref="K304:K322" si="101">I304/$G$322</f>
        <v>3.2651750347928485E-2</v>
      </c>
      <c r="L304" s="34">
        <v>387</v>
      </c>
      <c r="M304" s="34">
        <v>195</v>
      </c>
      <c r="N304" s="34">
        <v>189</v>
      </c>
      <c r="O304" s="33">
        <f t="shared" ref="O304:O322" si="102">-1*M304/$L$322</f>
        <v>-7.1428571428571425E-2</v>
      </c>
      <c r="P304" s="33">
        <f t="shared" ref="P304:P322" si="103">N304/$L$322</f>
        <v>6.9230769230769235E-2</v>
      </c>
      <c r="Q304" s="34">
        <v>261</v>
      </c>
      <c r="R304" s="34">
        <v>138</v>
      </c>
      <c r="S304" s="34">
        <v>120</v>
      </c>
      <c r="T304" s="33">
        <f t="shared" ref="T304:T322" si="104">-1*R304/$Q$322</f>
        <v>-8.0419580419580416E-2</v>
      </c>
      <c r="U304" s="33">
        <f t="shared" ref="U304:U322" si="105">S304/$Q$322</f>
        <v>6.9930069930069935E-2</v>
      </c>
      <c r="V304" s="34">
        <v>198</v>
      </c>
      <c r="W304" s="34">
        <v>102</v>
      </c>
      <c r="X304" s="34">
        <v>96</v>
      </c>
      <c r="Y304" s="33">
        <f t="shared" ref="Y304:Y322" si="106">-1*W304/$V$322</f>
        <v>-4.1412911084043852E-2</v>
      </c>
      <c r="Z304" s="33">
        <f t="shared" ref="Z304:Z322" si="107">X304/$V$322</f>
        <v>3.8976857490864797E-2</v>
      </c>
      <c r="AA304" s="34">
        <v>30</v>
      </c>
      <c r="AB304" s="34">
        <v>15</v>
      </c>
      <c r="AC304" s="34">
        <v>15</v>
      </c>
      <c r="AD304" s="33">
        <f t="shared" ref="AD304:AD322" si="108">-1*AB304/$AA$322</f>
        <v>-3.5714285714285712E-2</v>
      </c>
      <c r="AE304" s="33">
        <f t="shared" ref="AE304:AE322" si="109">AC304/$AA$322</f>
        <v>3.5714285714285712E-2</v>
      </c>
      <c r="AF304" s="34">
        <v>21</v>
      </c>
      <c r="AG304" s="34">
        <v>18</v>
      </c>
      <c r="AH304" s="34">
        <v>6</v>
      </c>
      <c r="AI304" s="33">
        <f t="shared" ref="AI304:AI322" si="110">-1*AG304/$AF$322</f>
        <v>-5.0420168067226892E-2</v>
      </c>
      <c r="AJ304" s="33">
        <f t="shared" ref="AJ304:AJ322" si="111">AH304/$AF$322</f>
        <v>1.680672268907563E-2</v>
      </c>
    </row>
    <row r="305" spans="1:36">
      <c r="A305" s="30" t="s">
        <v>81</v>
      </c>
      <c r="B305" s="31">
        <v>2160</v>
      </c>
      <c r="C305" s="32">
        <v>1113</v>
      </c>
      <c r="D305" s="32">
        <v>1044</v>
      </c>
      <c r="E305" s="33">
        <f t="shared" si="98"/>
        <v>-3.3300421865182658E-2</v>
      </c>
      <c r="F305" s="33">
        <f t="shared" si="99"/>
        <v>3.1235975226640338E-2</v>
      </c>
      <c r="G305" s="34">
        <v>1743</v>
      </c>
      <c r="H305" s="34">
        <v>882</v>
      </c>
      <c r="I305" s="34">
        <v>861</v>
      </c>
      <c r="J305" s="33">
        <f t="shared" si="100"/>
        <v>-3.1474146237019593E-2</v>
      </c>
      <c r="K305" s="35">
        <f t="shared" si="101"/>
        <v>3.072476180280484E-2</v>
      </c>
      <c r="L305" s="34">
        <v>303</v>
      </c>
      <c r="M305" s="34">
        <v>153</v>
      </c>
      <c r="N305" s="34">
        <v>150</v>
      </c>
      <c r="O305" s="33">
        <f t="shared" si="102"/>
        <v>-5.6043956043956046E-2</v>
      </c>
      <c r="P305" s="33">
        <f t="shared" si="103"/>
        <v>5.4945054945054944E-2</v>
      </c>
      <c r="Q305" s="34">
        <v>177</v>
      </c>
      <c r="R305" s="34">
        <v>96</v>
      </c>
      <c r="S305" s="34">
        <v>84</v>
      </c>
      <c r="T305" s="33">
        <f t="shared" si="104"/>
        <v>-5.5944055944055944E-2</v>
      </c>
      <c r="U305" s="33">
        <f t="shared" si="105"/>
        <v>4.8951048951048952E-2</v>
      </c>
      <c r="V305" s="34">
        <v>192</v>
      </c>
      <c r="W305" s="34">
        <v>117</v>
      </c>
      <c r="X305" s="34">
        <v>78</v>
      </c>
      <c r="Y305" s="33">
        <f t="shared" si="106"/>
        <v>-4.7503045066991476E-2</v>
      </c>
      <c r="Z305" s="33">
        <f t="shared" si="107"/>
        <v>3.1668696711327646E-2</v>
      </c>
      <c r="AA305" s="34">
        <v>24</v>
      </c>
      <c r="AB305" s="34">
        <v>9</v>
      </c>
      <c r="AC305" s="34">
        <v>15</v>
      </c>
      <c r="AD305" s="33">
        <f t="shared" si="108"/>
        <v>-2.1428571428571429E-2</v>
      </c>
      <c r="AE305" s="33">
        <f t="shared" si="109"/>
        <v>3.5714285714285712E-2</v>
      </c>
      <c r="AF305" s="34">
        <v>21</v>
      </c>
      <c r="AG305" s="34">
        <v>12</v>
      </c>
      <c r="AH305" s="34">
        <v>12</v>
      </c>
      <c r="AI305" s="33">
        <f t="shared" si="110"/>
        <v>-3.3613445378151259E-2</v>
      </c>
      <c r="AJ305" s="33">
        <f t="shared" si="111"/>
        <v>3.3613445378151259E-2</v>
      </c>
    </row>
    <row r="306" spans="1:36">
      <c r="A306" s="30" t="s">
        <v>82</v>
      </c>
      <c r="B306" s="31">
        <v>1842</v>
      </c>
      <c r="C306" s="32">
        <v>1014</v>
      </c>
      <c r="D306" s="32">
        <v>825</v>
      </c>
      <c r="E306" s="33">
        <f t="shared" si="98"/>
        <v>-3.0338389731621937E-2</v>
      </c>
      <c r="F306" s="33">
        <f t="shared" si="99"/>
        <v>2.4683601113006014E-2</v>
      </c>
      <c r="G306" s="34">
        <v>1491</v>
      </c>
      <c r="H306" s="34">
        <v>813</v>
      </c>
      <c r="I306" s="34">
        <v>675</v>
      </c>
      <c r="J306" s="33">
        <f t="shared" si="100"/>
        <v>-2.9011883096028264E-2</v>
      </c>
      <c r="K306" s="35">
        <f t="shared" si="101"/>
        <v>2.4087356814045606E-2</v>
      </c>
      <c r="L306" s="34">
        <v>264</v>
      </c>
      <c r="M306" s="34">
        <v>135</v>
      </c>
      <c r="N306" s="34">
        <v>129</v>
      </c>
      <c r="O306" s="33">
        <f t="shared" si="102"/>
        <v>-4.9450549450549448E-2</v>
      </c>
      <c r="P306" s="33">
        <f t="shared" si="103"/>
        <v>4.7252747252747251E-2</v>
      </c>
      <c r="Q306" s="34">
        <v>114</v>
      </c>
      <c r="R306" s="34">
        <v>72</v>
      </c>
      <c r="S306" s="34">
        <v>39</v>
      </c>
      <c r="T306" s="33">
        <f t="shared" si="104"/>
        <v>-4.195804195804196E-2</v>
      </c>
      <c r="U306" s="33">
        <f t="shared" si="105"/>
        <v>2.2727272727272728E-2</v>
      </c>
      <c r="V306" s="34">
        <v>150</v>
      </c>
      <c r="W306" s="34">
        <v>81</v>
      </c>
      <c r="X306" s="34">
        <v>66</v>
      </c>
      <c r="Y306" s="33">
        <f t="shared" si="106"/>
        <v>-3.2886723507917173E-2</v>
      </c>
      <c r="Z306" s="33">
        <f t="shared" si="107"/>
        <v>2.679658952496955E-2</v>
      </c>
      <c r="AA306" s="34">
        <v>18</v>
      </c>
      <c r="AB306" s="34">
        <v>12</v>
      </c>
      <c r="AC306" s="34">
        <v>9</v>
      </c>
      <c r="AD306" s="33">
        <f t="shared" si="108"/>
        <v>-2.8571428571428571E-2</v>
      </c>
      <c r="AE306" s="33">
        <f t="shared" si="109"/>
        <v>2.1428571428571429E-2</v>
      </c>
      <c r="AF306" s="34">
        <v>15</v>
      </c>
      <c r="AG306" s="34">
        <v>6</v>
      </c>
      <c r="AH306" s="34">
        <v>9</v>
      </c>
      <c r="AI306" s="33">
        <f t="shared" si="110"/>
        <v>-1.680672268907563E-2</v>
      </c>
      <c r="AJ306" s="33">
        <f t="shared" si="111"/>
        <v>2.5210084033613446E-2</v>
      </c>
    </row>
    <row r="307" spans="1:36">
      <c r="A307" s="30" t="s">
        <v>83</v>
      </c>
      <c r="B307" s="31">
        <v>1788</v>
      </c>
      <c r="C307" s="32">
        <v>984</v>
      </c>
      <c r="D307" s="32">
        <v>804</v>
      </c>
      <c r="E307" s="33">
        <f t="shared" si="98"/>
        <v>-2.9440804236603536E-2</v>
      </c>
      <c r="F307" s="33">
        <f t="shared" si="99"/>
        <v>2.4055291266493133E-2</v>
      </c>
      <c r="G307" s="34">
        <v>1401</v>
      </c>
      <c r="H307" s="34">
        <v>732</v>
      </c>
      <c r="I307" s="34">
        <v>669</v>
      </c>
      <c r="J307" s="33">
        <f t="shared" si="100"/>
        <v>-2.6121400278342789E-2</v>
      </c>
      <c r="K307" s="35">
        <f t="shared" si="101"/>
        <v>2.3873246975698533E-2</v>
      </c>
      <c r="L307" s="34">
        <v>189</v>
      </c>
      <c r="M307" s="34">
        <v>105</v>
      </c>
      <c r="N307" s="34">
        <v>84</v>
      </c>
      <c r="O307" s="33">
        <f t="shared" si="102"/>
        <v>-3.8461538461538464E-2</v>
      </c>
      <c r="P307" s="33">
        <f t="shared" si="103"/>
        <v>3.0769230769230771E-2</v>
      </c>
      <c r="Q307" s="34">
        <v>150</v>
      </c>
      <c r="R307" s="34">
        <v>96</v>
      </c>
      <c r="S307" s="34">
        <v>57</v>
      </c>
      <c r="T307" s="33">
        <f t="shared" si="104"/>
        <v>-5.5944055944055944E-2</v>
      </c>
      <c r="U307" s="33">
        <f t="shared" si="105"/>
        <v>3.3216783216783216E-2</v>
      </c>
      <c r="V307" s="34">
        <v>138</v>
      </c>
      <c r="W307" s="34">
        <v>87</v>
      </c>
      <c r="X307" s="34">
        <v>48</v>
      </c>
      <c r="Y307" s="33">
        <f t="shared" si="106"/>
        <v>-3.5322777101096221E-2</v>
      </c>
      <c r="Z307" s="33">
        <f t="shared" si="107"/>
        <v>1.9488428745432398E-2</v>
      </c>
      <c r="AA307" s="34">
        <v>30</v>
      </c>
      <c r="AB307" s="34">
        <v>24</v>
      </c>
      <c r="AC307" s="34">
        <v>9</v>
      </c>
      <c r="AD307" s="33">
        <f t="shared" si="108"/>
        <v>-5.7142857142857141E-2</v>
      </c>
      <c r="AE307" s="33">
        <f t="shared" si="109"/>
        <v>2.1428571428571429E-2</v>
      </c>
      <c r="AF307" s="34">
        <v>12</v>
      </c>
      <c r="AG307" s="34">
        <v>12</v>
      </c>
      <c r="AH307" s="34">
        <v>0</v>
      </c>
      <c r="AI307" s="33">
        <f t="shared" si="110"/>
        <v>-3.3613445378151259E-2</v>
      </c>
      <c r="AJ307" s="33">
        <f t="shared" si="111"/>
        <v>0</v>
      </c>
    </row>
    <row r="308" spans="1:36">
      <c r="A308" s="30" t="s">
        <v>84</v>
      </c>
      <c r="B308" s="31">
        <v>2307</v>
      </c>
      <c r="C308" s="32">
        <v>1215</v>
      </c>
      <c r="D308" s="32">
        <v>1095</v>
      </c>
      <c r="E308" s="33">
        <f t="shared" si="98"/>
        <v>-3.6352212548245222E-2</v>
      </c>
      <c r="F308" s="33">
        <f t="shared" si="99"/>
        <v>3.2761870568171619E-2</v>
      </c>
      <c r="G308" s="34">
        <v>1710</v>
      </c>
      <c r="H308" s="34">
        <v>873</v>
      </c>
      <c r="I308" s="34">
        <v>840</v>
      </c>
      <c r="J308" s="33">
        <f t="shared" si="100"/>
        <v>-3.1152981479498982E-2</v>
      </c>
      <c r="K308" s="35">
        <f t="shared" si="101"/>
        <v>2.9975377368590087E-2</v>
      </c>
      <c r="L308" s="34">
        <v>219</v>
      </c>
      <c r="M308" s="34">
        <v>108</v>
      </c>
      <c r="N308" s="34">
        <v>111</v>
      </c>
      <c r="O308" s="33">
        <f t="shared" si="102"/>
        <v>-3.9560439560439559E-2</v>
      </c>
      <c r="P308" s="33">
        <f t="shared" si="103"/>
        <v>4.0659340659340661E-2</v>
      </c>
      <c r="Q308" s="34">
        <v>174</v>
      </c>
      <c r="R308" s="34">
        <v>105</v>
      </c>
      <c r="S308" s="34">
        <v>69</v>
      </c>
      <c r="T308" s="33">
        <f t="shared" si="104"/>
        <v>-6.1188811188811192E-2</v>
      </c>
      <c r="U308" s="33">
        <f t="shared" si="105"/>
        <v>4.0209790209790208E-2</v>
      </c>
      <c r="V308" s="34">
        <v>267</v>
      </c>
      <c r="W308" s="34">
        <v>153</v>
      </c>
      <c r="X308" s="34">
        <v>114</v>
      </c>
      <c r="Y308" s="33">
        <f t="shared" si="106"/>
        <v>-6.2119366626065771E-2</v>
      </c>
      <c r="Z308" s="33">
        <f t="shared" si="107"/>
        <v>4.6285018270401948E-2</v>
      </c>
      <c r="AA308" s="34">
        <v>72</v>
      </c>
      <c r="AB308" s="34">
        <v>39</v>
      </c>
      <c r="AC308" s="34">
        <v>36</v>
      </c>
      <c r="AD308" s="33">
        <f t="shared" si="108"/>
        <v>-9.285714285714286E-2</v>
      </c>
      <c r="AE308" s="33">
        <f t="shared" si="109"/>
        <v>8.5714285714285715E-2</v>
      </c>
      <c r="AF308" s="34">
        <v>21</v>
      </c>
      <c r="AG308" s="34">
        <v>9</v>
      </c>
      <c r="AH308" s="34">
        <v>6</v>
      </c>
      <c r="AI308" s="33">
        <f t="shared" si="110"/>
        <v>-2.5210084033613446E-2</v>
      </c>
      <c r="AJ308" s="33">
        <f t="shared" si="111"/>
        <v>1.680672268907563E-2</v>
      </c>
    </row>
    <row r="309" spans="1:36">
      <c r="A309" s="30" t="s">
        <v>85</v>
      </c>
      <c r="B309" s="31">
        <v>2280</v>
      </c>
      <c r="C309" s="32">
        <v>1185</v>
      </c>
      <c r="D309" s="32">
        <v>1095</v>
      </c>
      <c r="E309" s="33">
        <f t="shared" si="98"/>
        <v>-3.5454627053226821E-2</v>
      </c>
      <c r="F309" s="33">
        <f t="shared" si="99"/>
        <v>3.2761870568171619E-2</v>
      </c>
      <c r="G309" s="34">
        <v>1635</v>
      </c>
      <c r="H309" s="34">
        <v>834</v>
      </c>
      <c r="I309" s="34">
        <v>801</v>
      </c>
      <c r="J309" s="33">
        <f t="shared" si="100"/>
        <v>-2.9761267530243014E-2</v>
      </c>
      <c r="K309" s="35">
        <f t="shared" si="101"/>
        <v>2.8583663419334118E-2</v>
      </c>
      <c r="L309" s="34">
        <v>150</v>
      </c>
      <c r="M309" s="34">
        <v>78</v>
      </c>
      <c r="N309" s="34">
        <v>72</v>
      </c>
      <c r="O309" s="33">
        <f t="shared" si="102"/>
        <v>-2.8571428571428571E-2</v>
      </c>
      <c r="P309" s="33">
        <f t="shared" si="103"/>
        <v>2.6373626373626374E-2</v>
      </c>
      <c r="Q309" s="34">
        <v>165</v>
      </c>
      <c r="R309" s="34">
        <v>93</v>
      </c>
      <c r="S309" s="34">
        <v>72</v>
      </c>
      <c r="T309" s="33">
        <f t="shared" si="104"/>
        <v>-5.4195804195804193E-2</v>
      </c>
      <c r="U309" s="33">
        <f t="shared" si="105"/>
        <v>4.195804195804196E-2</v>
      </c>
      <c r="V309" s="34">
        <v>357</v>
      </c>
      <c r="W309" s="34">
        <v>195</v>
      </c>
      <c r="X309" s="34">
        <v>162</v>
      </c>
      <c r="Y309" s="33">
        <f t="shared" si="106"/>
        <v>-7.9171741778319121E-2</v>
      </c>
      <c r="Z309" s="33">
        <f t="shared" si="107"/>
        <v>6.5773447015834346E-2</v>
      </c>
      <c r="AA309" s="34">
        <v>75</v>
      </c>
      <c r="AB309" s="34">
        <v>33</v>
      </c>
      <c r="AC309" s="34">
        <v>42</v>
      </c>
      <c r="AD309" s="33">
        <f t="shared" si="108"/>
        <v>-7.857142857142857E-2</v>
      </c>
      <c r="AE309" s="33">
        <f t="shared" si="109"/>
        <v>0.1</v>
      </c>
      <c r="AF309" s="34">
        <v>18</v>
      </c>
      <c r="AG309" s="34">
        <v>12</v>
      </c>
      <c r="AH309" s="34">
        <v>6</v>
      </c>
      <c r="AI309" s="33">
        <f t="shared" si="110"/>
        <v>-3.3613445378151259E-2</v>
      </c>
      <c r="AJ309" s="33">
        <f t="shared" si="111"/>
        <v>1.680672268907563E-2</v>
      </c>
    </row>
    <row r="310" spans="1:36">
      <c r="A310" s="30" t="s">
        <v>86</v>
      </c>
      <c r="B310" s="31">
        <v>2040</v>
      </c>
      <c r="C310" s="32">
        <v>1059</v>
      </c>
      <c r="D310" s="32">
        <v>978</v>
      </c>
      <c r="E310" s="33">
        <f t="shared" si="98"/>
        <v>-3.1684767974149534E-2</v>
      </c>
      <c r="F310" s="33">
        <f t="shared" si="99"/>
        <v>2.9261287137599856E-2</v>
      </c>
      <c r="G310" s="34">
        <v>1461</v>
      </c>
      <c r="H310" s="34">
        <v>741</v>
      </c>
      <c r="I310" s="34">
        <v>720</v>
      </c>
      <c r="J310" s="33">
        <f t="shared" si="100"/>
        <v>-2.6442565035863397E-2</v>
      </c>
      <c r="K310" s="35">
        <f t="shared" si="101"/>
        <v>2.5693180601648647E-2</v>
      </c>
      <c r="L310" s="34">
        <v>153</v>
      </c>
      <c r="M310" s="34">
        <v>78</v>
      </c>
      <c r="N310" s="34">
        <v>72</v>
      </c>
      <c r="O310" s="33">
        <f t="shared" si="102"/>
        <v>-2.8571428571428571E-2</v>
      </c>
      <c r="P310" s="33">
        <f t="shared" si="103"/>
        <v>2.6373626373626374E-2</v>
      </c>
      <c r="Q310" s="34">
        <v>132</v>
      </c>
      <c r="R310" s="34">
        <v>75</v>
      </c>
      <c r="S310" s="34">
        <v>57</v>
      </c>
      <c r="T310" s="33">
        <f t="shared" si="104"/>
        <v>-4.3706293706293704E-2</v>
      </c>
      <c r="U310" s="33">
        <f t="shared" si="105"/>
        <v>3.3216783216783216E-2</v>
      </c>
      <c r="V310" s="34">
        <v>333</v>
      </c>
      <c r="W310" s="34">
        <v>183</v>
      </c>
      <c r="X310" s="34">
        <v>150</v>
      </c>
      <c r="Y310" s="33">
        <f t="shared" si="106"/>
        <v>-7.4299634591961025E-2</v>
      </c>
      <c r="Z310" s="33">
        <f t="shared" si="107"/>
        <v>6.090133982947625E-2</v>
      </c>
      <c r="AA310" s="34">
        <v>54</v>
      </c>
      <c r="AB310" s="34">
        <v>27</v>
      </c>
      <c r="AC310" s="34">
        <v>27</v>
      </c>
      <c r="AD310" s="33">
        <f t="shared" si="108"/>
        <v>-6.4285714285714279E-2</v>
      </c>
      <c r="AE310" s="33">
        <f t="shared" si="109"/>
        <v>6.4285714285714279E-2</v>
      </c>
      <c r="AF310" s="34">
        <v>15</v>
      </c>
      <c r="AG310" s="34">
        <v>9</v>
      </c>
      <c r="AH310" s="34">
        <v>6</v>
      </c>
      <c r="AI310" s="33">
        <f t="shared" si="110"/>
        <v>-2.5210084033613446E-2</v>
      </c>
      <c r="AJ310" s="33">
        <f t="shared" si="111"/>
        <v>1.680672268907563E-2</v>
      </c>
    </row>
    <row r="311" spans="1:36">
      <c r="A311" s="30" t="s">
        <v>87</v>
      </c>
      <c r="B311" s="31">
        <v>1992</v>
      </c>
      <c r="C311" s="32">
        <v>960</v>
      </c>
      <c r="D311" s="32">
        <v>1032</v>
      </c>
      <c r="E311" s="33">
        <f t="shared" si="98"/>
        <v>-2.8722735840588817E-2</v>
      </c>
      <c r="F311" s="33">
        <f t="shared" si="99"/>
        <v>3.0876941028632976E-2</v>
      </c>
      <c r="G311" s="34">
        <v>1536</v>
      </c>
      <c r="H311" s="34">
        <v>714</v>
      </c>
      <c r="I311" s="34">
        <v>822</v>
      </c>
      <c r="J311" s="33">
        <f t="shared" si="100"/>
        <v>-2.5479070763301574E-2</v>
      </c>
      <c r="K311" s="35">
        <f t="shared" si="101"/>
        <v>2.9333047853548871E-2</v>
      </c>
      <c r="L311" s="34">
        <v>159</v>
      </c>
      <c r="M311" s="34">
        <v>72</v>
      </c>
      <c r="N311" s="34">
        <v>84</v>
      </c>
      <c r="O311" s="33">
        <f t="shared" si="102"/>
        <v>-2.6373626373626374E-2</v>
      </c>
      <c r="P311" s="33">
        <f t="shared" si="103"/>
        <v>3.0769230769230771E-2</v>
      </c>
      <c r="Q311" s="34">
        <v>78</v>
      </c>
      <c r="R311" s="34">
        <v>45</v>
      </c>
      <c r="S311" s="34">
        <v>33</v>
      </c>
      <c r="T311" s="33">
        <f t="shared" si="104"/>
        <v>-2.6223776223776224E-2</v>
      </c>
      <c r="U311" s="33">
        <f t="shared" si="105"/>
        <v>1.9230769230769232E-2</v>
      </c>
      <c r="V311" s="34">
        <v>264</v>
      </c>
      <c r="W311" s="34">
        <v>138</v>
      </c>
      <c r="X311" s="34">
        <v>129</v>
      </c>
      <c r="Y311" s="33">
        <f t="shared" si="106"/>
        <v>-5.6029232643118147E-2</v>
      </c>
      <c r="Z311" s="33">
        <f t="shared" si="107"/>
        <v>5.2375152253349572E-2</v>
      </c>
      <c r="AA311" s="34">
        <v>36</v>
      </c>
      <c r="AB311" s="34">
        <v>21</v>
      </c>
      <c r="AC311" s="34">
        <v>15</v>
      </c>
      <c r="AD311" s="33">
        <f t="shared" si="108"/>
        <v>-0.05</v>
      </c>
      <c r="AE311" s="33">
        <f t="shared" si="109"/>
        <v>3.5714285714285712E-2</v>
      </c>
      <c r="AF311" s="34">
        <v>27</v>
      </c>
      <c r="AG311" s="34">
        <v>15</v>
      </c>
      <c r="AH311" s="34">
        <v>12</v>
      </c>
      <c r="AI311" s="33">
        <f t="shared" si="110"/>
        <v>-4.2016806722689079E-2</v>
      </c>
      <c r="AJ311" s="33">
        <f t="shared" si="111"/>
        <v>3.3613445378151259E-2</v>
      </c>
    </row>
    <row r="312" spans="1:36">
      <c r="A312" s="30" t="s">
        <v>88</v>
      </c>
      <c r="B312" s="31">
        <v>2178</v>
      </c>
      <c r="C312" s="32">
        <v>1116</v>
      </c>
      <c r="D312" s="32">
        <v>1062</v>
      </c>
      <c r="E312" s="33">
        <f t="shared" si="98"/>
        <v>-3.33901804146845E-2</v>
      </c>
      <c r="F312" s="33">
        <f t="shared" si="99"/>
        <v>3.1774526523651377E-2</v>
      </c>
      <c r="G312" s="34">
        <v>1800</v>
      </c>
      <c r="H312" s="34">
        <v>897</v>
      </c>
      <c r="I312" s="34">
        <v>903</v>
      </c>
      <c r="J312" s="33">
        <f t="shared" si="100"/>
        <v>-3.200942083288727E-2</v>
      </c>
      <c r="K312" s="35">
        <f t="shared" si="101"/>
        <v>3.2223530671234346E-2</v>
      </c>
      <c r="L312" s="34">
        <v>159</v>
      </c>
      <c r="M312" s="34">
        <v>78</v>
      </c>
      <c r="N312" s="34">
        <v>84</v>
      </c>
      <c r="O312" s="33">
        <f t="shared" si="102"/>
        <v>-2.8571428571428571E-2</v>
      </c>
      <c r="P312" s="33">
        <f t="shared" si="103"/>
        <v>3.0769230769230771E-2</v>
      </c>
      <c r="Q312" s="34">
        <v>75</v>
      </c>
      <c r="R312" s="34">
        <v>48</v>
      </c>
      <c r="S312" s="34">
        <v>27</v>
      </c>
      <c r="T312" s="33">
        <f t="shared" si="104"/>
        <v>-2.7972027972027972E-2</v>
      </c>
      <c r="U312" s="33">
        <f t="shared" si="105"/>
        <v>1.5734265734265736E-2</v>
      </c>
      <c r="V312" s="34">
        <v>183</v>
      </c>
      <c r="W312" s="34">
        <v>99</v>
      </c>
      <c r="X312" s="34">
        <v>84</v>
      </c>
      <c r="Y312" s="33">
        <f t="shared" si="106"/>
        <v>-4.0194884287454324E-2</v>
      </c>
      <c r="Z312" s="33">
        <f t="shared" si="107"/>
        <v>3.4104750304506701E-2</v>
      </c>
      <c r="AA312" s="34">
        <v>18</v>
      </c>
      <c r="AB312" s="34">
        <v>15</v>
      </c>
      <c r="AC312" s="34">
        <v>6</v>
      </c>
      <c r="AD312" s="33">
        <f t="shared" si="108"/>
        <v>-3.5714285714285712E-2</v>
      </c>
      <c r="AE312" s="33">
        <f t="shared" si="109"/>
        <v>1.4285714285714285E-2</v>
      </c>
      <c r="AF312" s="34">
        <v>39</v>
      </c>
      <c r="AG312" s="34">
        <v>24</v>
      </c>
      <c r="AH312" s="34">
        <v>15</v>
      </c>
      <c r="AI312" s="33">
        <f t="shared" si="110"/>
        <v>-6.7226890756302518E-2</v>
      </c>
      <c r="AJ312" s="33">
        <f t="shared" si="111"/>
        <v>4.2016806722689079E-2</v>
      </c>
    </row>
    <row r="313" spans="1:36">
      <c r="A313" s="30" t="s">
        <v>89</v>
      </c>
      <c r="B313" s="31">
        <v>2133</v>
      </c>
      <c r="C313" s="32">
        <v>1059</v>
      </c>
      <c r="D313" s="32">
        <v>1074</v>
      </c>
      <c r="E313" s="33">
        <f t="shared" si="98"/>
        <v>-3.1684767974149534E-2</v>
      </c>
      <c r="F313" s="33">
        <f t="shared" si="99"/>
        <v>3.2133560721658738E-2</v>
      </c>
      <c r="G313" s="34">
        <v>1911</v>
      </c>
      <c r="H313" s="34">
        <v>936</v>
      </c>
      <c r="I313" s="34">
        <v>978</v>
      </c>
      <c r="J313" s="33">
        <f t="shared" si="100"/>
        <v>-3.3401134782143238E-2</v>
      </c>
      <c r="K313" s="35">
        <f t="shared" si="101"/>
        <v>3.4899903650572744E-2</v>
      </c>
      <c r="L313" s="34">
        <v>96</v>
      </c>
      <c r="M313" s="34">
        <v>42</v>
      </c>
      <c r="N313" s="34">
        <v>54</v>
      </c>
      <c r="O313" s="33">
        <f t="shared" si="102"/>
        <v>-1.5384615384615385E-2</v>
      </c>
      <c r="P313" s="33">
        <f t="shared" si="103"/>
        <v>1.9780219780219779E-2</v>
      </c>
      <c r="Q313" s="34">
        <v>60</v>
      </c>
      <c r="R313" s="34">
        <v>39</v>
      </c>
      <c r="S313" s="34">
        <v>21</v>
      </c>
      <c r="T313" s="33">
        <f t="shared" si="104"/>
        <v>-2.2727272727272728E-2</v>
      </c>
      <c r="U313" s="33">
        <f t="shared" si="105"/>
        <v>1.2237762237762238E-2</v>
      </c>
      <c r="V313" s="34">
        <v>75</v>
      </c>
      <c r="W313" s="34">
        <v>36</v>
      </c>
      <c r="X313" s="34">
        <v>42</v>
      </c>
      <c r="Y313" s="33">
        <f t="shared" si="106"/>
        <v>-1.4616321559074299E-2</v>
      </c>
      <c r="Z313" s="33">
        <f t="shared" si="107"/>
        <v>1.705237515225335E-2</v>
      </c>
      <c r="AA313" s="34">
        <v>3</v>
      </c>
      <c r="AB313" s="34">
        <v>0</v>
      </c>
      <c r="AC313" s="34">
        <v>0</v>
      </c>
      <c r="AD313" s="33">
        <f t="shared" si="108"/>
        <v>0</v>
      </c>
      <c r="AE313" s="33">
        <f t="shared" si="109"/>
        <v>0</v>
      </c>
      <c r="AF313" s="34">
        <v>45</v>
      </c>
      <c r="AG313" s="34">
        <v>27</v>
      </c>
      <c r="AH313" s="34">
        <v>21</v>
      </c>
      <c r="AI313" s="33">
        <f t="shared" si="110"/>
        <v>-7.5630252100840331E-2</v>
      </c>
      <c r="AJ313" s="33">
        <f t="shared" si="111"/>
        <v>5.8823529411764705E-2</v>
      </c>
    </row>
    <row r="314" spans="1:36">
      <c r="A314" s="30" t="s">
        <v>90</v>
      </c>
      <c r="B314" s="31">
        <v>2148</v>
      </c>
      <c r="C314" s="32">
        <v>1071</v>
      </c>
      <c r="D314" s="32">
        <v>1077</v>
      </c>
      <c r="E314" s="33">
        <f t="shared" si="98"/>
        <v>-3.2043802172156896E-2</v>
      </c>
      <c r="F314" s="33">
        <f t="shared" si="99"/>
        <v>3.222331927116058E-2</v>
      </c>
      <c r="G314" s="34">
        <v>2004</v>
      </c>
      <c r="H314" s="34">
        <v>990</v>
      </c>
      <c r="I314" s="34">
        <v>1014</v>
      </c>
      <c r="J314" s="33">
        <f t="shared" si="100"/>
        <v>-3.532812332726689E-2</v>
      </c>
      <c r="K314" s="35">
        <f t="shared" si="101"/>
        <v>3.6184562680655175E-2</v>
      </c>
      <c r="L314" s="34">
        <v>102</v>
      </c>
      <c r="M314" s="34">
        <v>54</v>
      </c>
      <c r="N314" s="34">
        <v>48</v>
      </c>
      <c r="O314" s="33">
        <f t="shared" si="102"/>
        <v>-1.9780219780219779E-2</v>
      </c>
      <c r="P314" s="33">
        <f t="shared" si="103"/>
        <v>1.7582417582417582E-2</v>
      </c>
      <c r="Q314" s="34">
        <v>36</v>
      </c>
      <c r="R314" s="34">
        <v>18</v>
      </c>
      <c r="S314" s="34">
        <v>15</v>
      </c>
      <c r="T314" s="33">
        <f t="shared" si="104"/>
        <v>-1.048951048951049E-2</v>
      </c>
      <c r="U314" s="33">
        <f t="shared" si="105"/>
        <v>8.7412587412587419E-3</v>
      </c>
      <c r="V314" s="34">
        <v>36</v>
      </c>
      <c r="W314" s="34">
        <v>18</v>
      </c>
      <c r="X314" s="34">
        <v>18</v>
      </c>
      <c r="Y314" s="33">
        <f t="shared" si="106"/>
        <v>-7.3081607795371494E-3</v>
      </c>
      <c r="Z314" s="33">
        <f t="shared" si="107"/>
        <v>7.3081607795371494E-3</v>
      </c>
      <c r="AA314" s="34">
        <v>3</v>
      </c>
      <c r="AB314" s="34">
        <v>3</v>
      </c>
      <c r="AC314" s="34">
        <v>3</v>
      </c>
      <c r="AD314" s="33">
        <f t="shared" si="108"/>
        <v>-7.1428571428571426E-3</v>
      </c>
      <c r="AE314" s="33">
        <f t="shared" si="109"/>
        <v>7.1428571428571426E-3</v>
      </c>
      <c r="AF314" s="34">
        <v>27</v>
      </c>
      <c r="AG314" s="34">
        <v>18</v>
      </c>
      <c r="AH314" s="34">
        <v>9</v>
      </c>
      <c r="AI314" s="33">
        <f t="shared" si="110"/>
        <v>-5.0420168067226892E-2</v>
      </c>
      <c r="AJ314" s="33">
        <f t="shared" si="111"/>
        <v>2.5210084033613446E-2</v>
      </c>
    </row>
    <row r="315" spans="1:36">
      <c r="A315" s="30" t="s">
        <v>91</v>
      </c>
      <c r="B315" s="31">
        <v>1929</v>
      </c>
      <c r="C315" s="32">
        <v>990</v>
      </c>
      <c r="D315" s="32">
        <v>942</v>
      </c>
      <c r="E315" s="33">
        <f t="shared" si="98"/>
        <v>-2.9620321335607217E-2</v>
      </c>
      <c r="F315" s="33">
        <f t="shared" si="99"/>
        <v>2.8184184543577774E-2</v>
      </c>
      <c r="G315" s="34">
        <v>1845</v>
      </c>
      <c r="H315" s="34">
        <v>939</v>
      </c>
      <c r="I315" s="34">
        <v>903</v>
      </c>
      <c r="J315" s="33">
        <f t="shared" si="100"/>
        <v>-3.3508189701316776E-2</v>
      </c>
      <c r="K315" s="35">
        <f t="shared" si="101"/>
        <v>3.2223530671234346E-2</v>
      </c>
      <c r="L315" s="34">
        <v>72</v>
      </c>
      <c r="M315" s="34">
        <v>42</v>
      </c>
      <c r="N315" s="34">
        <v>27</v>
      </c>
      <c r="O315" s="33">
        <f t="shared" si="102"/>
        <v>-1.5384615384615385E-2</v>
      </c>
      <c r="P315" s="33">
        <f t="shared" si="103"/>
        <v>9.8901098901098897E-3</v>
      </c>
      <c r="Q315" s="34">
        <v>27</v>
      </c>
      <c r="R315" s="34">
        <v>18</v>
      </c>
      <c r="S315" s="34">
        <v>9</v>
      </c>
      <c r="T315" s="33">
        <f t="shared" si="104"/>
        <v>-1.048951048951049E-2</v>
      </c>
      <c r="U315" s="33">
        <f t="shared" si="105"/>
        <v>5.244755244755245E-3</v>
      </c>
      <c r="V315" s="34">
        <v>18</v>
      </c>
      <c r="W315" s="34">
        <v>6</v>
      </c>
      <c r="X315" s="34">
        <v>12</v>
      </c>
      <c r="Y315" s="33">
        <f t="shared" si="106"/>
        <v>-2.4360535931790498E-3</v>
      </c>
      <c r="Z315" s="33">
        <f t="shared" si="107"/>
        <v>4.8721071863580996E-3</v>
      </c>
      <c r="AA315" s="34">
        <v>3</v>
      </c>
      <c r="AB315" s="34">
        <v>0</v>
      </c>
      <c r="AC315" s="34">
        <v>3</v>
      </c>
      <c r="AD315" s="33">
        <f t="shared" si="108"/>
        <v>0</v>
      </c>
      <c r="AE315" s="33">
        <f t="shared" si="109"/>
        <v>7.1428571428571426E-3</v>
      </c>
      <c r="AF315" s="34">
        <v>24</v>
      </c>
      <c r="AG315" s="34">
        <v>12</v>
      </c>
      <c r="AH315" s="34">
        <v>12</v>
      </c>
      <c r="AI315" s="33">
        <f t="shared" si="110"/>
        <v>-3.3613445378151259E-2</v>
      </c>
      <c r="AJ315" s="33">
        <f t="shared" si="111"/>
        <v>3.3613445378151259E-2</v>
      </c>
    </row>
    <row r="316" spans="1:36">
      <c r="A316" s="30" t="s">
        <v>92</v>
      </c>
      <c r="B316" s="31">
        <v>1779</v>
      </c>
      <c r="C316" s="32">
        <v>903</v>
      </c>
      <c r="D316" s="32">
        <v>873</v>
      </c>
      <c r="E316" s="33">
        <f t="shared" si="98"/>
        <v>-2.7017323400053854E-2</v>
      </c>
      <c r="F316" s="33">
        <f t="shared" si="99"/>
        <v>2.6119737905035453E-2</v>
      </c>
      <c r="G316" s="34">
        <v>1710</v>
      </c>
      <c r="H316" s="34">
        <v>864</v>
      </c>
      <c r="I316" s="34">
        <v>846</v>
      </c>
      <c r="J316" s="33">
        <f t="shared" si="100"/>
        <v>-3.0831816721978374E-2</v>
      </c>
      <c r="K316" s="35">
        <f t="shared" si="101"/>
        <v>3.0189487206937159E-2</v>
      </c>
      <c r="L316" s="34">
        <v>54</v>
      </c>
      <c r="M316" s="34">
        <v>36</v>
      </c>
      <c r="N316" s="34">
        <v>18</v>
      </c>
      <c r="O316" s="33">
        <f t="shared" si="102"/>
        <v>-1.3186813186813187E-2</v>
      </c>
      <c r="P316" s="33">
        <f t="shared" si="103"/>
        <v>6.5934065934065934E-3</v>
      </c>
      <c r="Q316" s="34">
        <v>3</v>
      </c>
      <c r="R316" s="34">
        <v>3</v>
      </c>
      <c r="S316" s="34">
        <v>0</v>
      </c>
      <c r="T316" s="33">
        <f t="shared" si="104"/>
        <v>-1.7482517482517483E-3</v>
      </c>
      <c r="U316" s="33">
        <f t="shared" si="105"/>
        <v>0</v>
      </c>
      <c r="V316" s="34">
        <v>12</v>
      </c>
      <c r="W316" s="34">
        <v>3</v>
      </c>
      <c r="X316" s="34">
        <v>9</v>
      </c>
      <c r="Y316" s="33">
        <f t="shared" si="106"/>
        <v>-1.2180267965895249E-3</v>
      </c>
      <c r="Z316" s="33">
        <f t="shared" si="107"/>
        <v>3.6540803897685747E-3</v>
      </c>
      <c r="AA316" s="34">
        <v>0</v>
      </c>
      <c r="AB316" s="34">
        <v>0</v>
      </c>
      <c r="AC316" s="34">
        <v>0</v>
      </c>
      <c r="AD316" s="33">
        <f t="shared" si="108"/>
        <v>0</v>
      </c>
      <c r="AE316" s="33">
        <f t="shared" si="109"/>
        <v>0</v>
      </c>
      <c r="AF316" s="34">
        <v>18</v>
      </c>
      <c r="AG316" s="34">
        <v>12</v>
      </c>
      <c r="AH316" s="34">
        <v>9</v>
      </c>
      <c r="AI316" s="33">
        <f t="shared" si="110"/>
        <v>-3.3613445378151259E-2</v>
      </c>
      <c r="AJ316" s="33">
        <f t="shared" si="111"/>
        <v>2.5210084033613446E-2</v>
      </c>
    </row>
    <row r="317" spans="1:36">
      <c r="A317" s="30" t="s">
        <v>93</v>
      </c>
      <c r="B317" s="31">
        <v>1449</v>
      </c>
      <c r="C317" s="32">
        <v>699</v>
      </c>
      <c r="D317" s="32">
        <v>750</v>
      </c>
      <c r="E317" s="33">
        <f t="shared" si="98"/>
        <v>-2.091374203392873E-2</v>
      </c>
      <c r="F317" s="33">
        <f t="shared" si="99"/>
        <v>2.2439637375460012E-2</v>
      </c>
      <c r="G317" s="34">
        <v>1401</v>
      </c>
      <c r="H317" s="34">
        <v>675</v>
      </c>
      <c r="I317" s="34">
        <v>729</v>
      </c>
      <c r="J317" s="33">
        <f t="shared" si="100"/>
        <v>-2.4087356814045606E-2</v>
      </c>
      <c r="K317" s="35">
        <f t="shared" si="101"/>
        <v>2.6014345359169255E-2</v>
      </c>
      <c r="L317" s="34">
        <v>36</v>
      </c>
      <c r="M317" s="34">
        <v>15</v>
      </c>
      <c r="N317" s="34">
        <v>21</v>
      </c>
      <c r="O317" s="33">
        <f t="shared" si="102"/>
        <v>-5.4945054945054949E-3</v>
      </c>
      <c r="P317" s="33">
        <f t="shared" si="103"/>
        <v>7.6923076923076927E-3</v>
      </c>
      <c r="Q317" s="34">
        <v>3</v>
      </c>
      <c r="R317" s="34">
        <v>3</v>
      </c>
      <c r="S317" s="34">
        <v>3</v>
      </c>
      <c r="T317" s="33">
        <f t="shared" si="104"/>
        <v>-1.7482517482517483E-3</v>
      </c>
      <c r="U317" s="33">
        <f t="shared" si="105"/>
        <v>1.7482517482517483E-3</v>
      </c>
      <c r="V317" s="34">
        <v>15</v>
      </c>
      <c r="W317" s="34">
        <v>6</v>
      </c>
      <c r="X317" s="34">
        <v>6</v>
      </c>
      <c r="Y317" s="33">
        <f t="shared" si="106"/>
        <v>-2.4360535931790498E-3</v>
      </c>
      <c r="Z317" s="33">
        <f t="shared" si="107"/>
        <v>2.4360535931790498E-3</v>
      </c>
      <c r="AA317" s="34">
        <v>0</v>
      </c>
      <c r="AB317" s="34">
        <v>0</v>
      </c>
      <c r="AC317" s="34">
        <v>0</v>
      </c>
      <c r="AD317" s="33">
        <f t="shared" si="108"/>
        <v>0</v>
      </c>
      <c r="AE317" s="33">
        <f t="shared" si="109"/>
        <v>0</v>
      </c>
      <c r="AF317" s="34">
        <v>15</v>
      </c>
      <c r="AG317" s="34">
        <v>9</v>
      </c>
      <c r="AH317" s="34">
        <v>9</v>
      </c>
      <c r="AI317" s="33">
        <f t="shared" si="110"/>
        <v>-2.5210084033613446E-2</v>
      </c>
      <c r="AJ317" s="33">
        <f t="shared" si="111"/>
        <v>2.5210084033613446E-2</v>
      </c>
    </row>
    <row r="318" spans="1:36">
      <c r="A318" s="30" t="s">
        <v>94</v>
      </c>
      <c r="B318" s="31">
        <v>1185</v>
      </c>
      <c r="C318" s="32">
        <v>588</v>
      </c>
      <c r="D318" s="32">
        <v>597</v>
      </c>
      <c r="E318" s="33">
        <f t="shared" si="98"/>
        <v>-1.7592675702360651E-2</v>
      </c>
      <c r="F318" s="33">
        <f t="shared" si="99"/>
        <v>1.786195135086617E-2</v>
      </c>
      <c r="G318" s="34">
        <v>1155</v>
      </c>
      <c r="H318" s="34">
        <v>570</v>
      </c>
      <c r="I318" s="34">
        <v>585</v>
      </c>
      <c r="J318" s="33">
        <f t="shared" si="100"/>
        <v>-2.0340434642971843E-2</v>
      </c>
      <c r="K318" s="35">
        <f t="shared" si="101"/>
        <v>2.0875709238839524E-2</v>
      </c>
      <c r="L318" s="34">
        <v>24</v>
      </c>
      <c r="M318" s="34">
        <v>15</v>
      </c>
      <c r="N318" s="34">
        <v>12</v>
      </c>
      <c r="O318" s="33">
        <f t="shared" si="102"/>
        <v>-5.4945054945054949E-3</v>
      </c>
      <c r="P318" s="33">
        <f t="shared" si="103"/>
        <v>4.3956043956043956E-3</v>
      </c>
      <c r="Q318" s="34">
        <v>6</v>
      </c>
      <c r="R318" s="34">
        <v>6</v>
      </c>
      <c r="S318" s="34">
        <v>3</v>
      </c>
      <c r="T318" s="33">
        <f t="shared" si="104"/>
        <v>-3.4965034965034965E-3</v>
      </c>
      <c r="U318" s="33">
        <f t="shared" si="105"/>
        <v>1.7482517482517483E-3</v>
      </c>
      <c r="V318" s="34">
        <v>9</v>
      </c>
      <c r="W318" s="34">
        <v>6</v>
      </c>
      <c r="X318" s="34">
        <v>3</v>
      </c>
      <c r="Y318" s="33">
        <f t="shared" si="106"/>
        <v>-2.4360535931790498E-3</v>
      </c>
      <c r="Z318" s="33">
        <f t="shared" si="107"/>
        <v>1.2180267965895249E-3</v>
      </c>
      <c r="AA318" s="34">
        <v>3</v>
      </c>
      <c r="AB318" s="34">
        <v>3</v>
      </c>
      <c r="AC318" s="34">
        <v>0</v>
      </c>
      <c r="AD318" s="33">
        <f t="shared" si="108"/>
        <v>-7.1428571428571426E-3</v>
      </c>
      <c r="AE318" s="33">
        <f t="shared" si="109"/>
        <v>0</v>
      </c>
      <c r="AF318" s="34">
        <v>9</v>
      </c>
      <c r="AG318" s="34">
        <v>6</v>
      </c>
      <c r="AH318" s="34">
        <v>3</v>
      </c>
      <c r="AI318" s="33">
        <f t="shared" si="110"/>
        <v>-1.680672268907563E-2</v>
      </c>
      <c r="AJ318" s="33">
        <f t="shared" si="111"/>
        <v>8.4033613445378148E-3</v>
      </c>
    </row>
    <row r="319" spans="1:36">
      <c r="A319" s="30" t="s">
        <v>95</v>
      </c>
      <c r="B319" s="31">
        <v>768</v>
      </c>
      <c r="C319" s="32">
        <v>330</v>
      </c>
      <c r="D319" s="32">
        <v>438</v>
      </c>
      <c r="E319" s="33">
        <f t="shared" si="98"/>
        <v>-9.8734404452024051E-3</v>
      </c>
      <c r="F319" s="33">
        <f t="shared" si="99"/>
        <v>1.3104748227268648E-2</v>
      </c>
      <c r="G319" s="34">
        <v>756</v>
      </c>
      <c r="H319" s="34">
        <v>324</v>
      </c>
      <c r="I319" s="34">
        <v>432</v>
      </c>
      <c r="J319" s="33">
        <f t="shared" si="100"/>
        <v>-1.156193127074189E-2</v>
      </c>
      <c r="K319" s="35">
        <f t="shared" si="101"/>
        <v>1.5415908360989187E-2</v>
      </c>
      <c r="L319" s="34">
        <v>15</v>
      </c>
      <c r="M319" s="34">
        <v>6</v>
      </c>
      <c r="N319" s="34">
        <v>6</v>
      </c>
      <c r="O319" s="33">
        <f t="shared" si="102"/>
        <v>-2.1978021978021978E-3</v>
      </c>
      <c r="P319" s="33">
        <f t="shared" si="103"/>
        <v>2.1978021978021978E-3</v>
      </c>
      <c r="Q319" s="34">
        <v>0</v>
      </c>
      <c r="R319" s="34">
        <v>0</v>
      </c>
      <c r="S319" s="34">
        <v>0</v>
      </c>
      <c r="T319" s="33">
        <f t="shared" si="104"/>
        <v>0</v>
      </c>
      <c r="U319" s="33">
        <f t="shared" si="105"/>
        <v>0</v>
      </c>
      <c r="V319" s="34">
        <v>6</v>
      </c>
      <c r="W319" s="34">
        <v>3</v>
      </c>
      <c r="X319" s="34">
        <v>0</v>
      </c>
      <c r="Y319" s="33">
        <f t="shared" si="106"/>
        <v>-1.2180267965895249E-3</v>
      </c>
      <c r="Z319" s="33">
        <f t="shared" si="107"/>
        <v>0</v>
      </c>
      <c r="AA319" s="34">
        <v>0</v>
      </c>
      <c r="AB319" s="34">
        <v>0</v>
      </c>
      <c r="AC319" s="34">
        <v>0</v>
      </c>
      <c r="AD319" s="33">
        <f t="shared" si="108"/>
        <v>0</v>
      </c>
      <c r="AE319" s="33">
        <f t="shared" si="109"/>
        <v>0</v>
      </c>
      <c r="AF319" s="34">
        <v>6</v>
      </c>
      <c r="AG319" s="34">
        <v>3</v>
      </c>
      <c r="AH319" s="34">
        <v>3</v>
      </c>
      <c r="AI319" s="33">
        <f t="shared" si="110"/>
        <v>-8.4033613445378148E-3</v>
      </c>
      <c r="AJ319" s="33">
        <f t="shared" si="111"/>
        <v>8.4033613445378148E-3</v>
      </c>
    </row>
    <row r="320" spans="1:36">
      <c r="A320" s="30" t="s">
        <v>283</v>
      </c>
      <c r="B320" s="31">
        <v>522</v>
      </c>
      <c r="C320" s="32">
        <v>213</v>
      </c>
      <c r="D320" s="32">
        <v>309</v>
      </c>
      <c r="E320" s="33">
        <f t="shared" si="98"/>
        <v>-6.3728570146306439E-3</v>
      </c>
      <c r="F320" s="33">
        <f t="shared" si="99"/>
        <v>9.2451305986895257E-3</v>
      </c>
      <c r="G320" s="34">
        <v>519</v>
      </c>
      <c r="H320" s="34">
        <v>210</v>
      </c>
      <c r="I320" s="34">
        <v>306</v>
      </c>
      <c r="J320" s="33">
        <f t="shared" si="100"/>
        <v>-7.4938443421475216E-3</v>
      </c>
      <c r="K320" s="35">
        <f t="shared" si="101"/>
        <v>1.0919601755700675E-2</v>
      </c>
      <c r="L320" s="34">
        <v>6</v>
      </c>
      <c r="M320" s="34">
        <v>3</v>
      </c>
      <c r="N320" s="34">
        <v>6</v>
      </c>
      <c r="O320" s="33">
        <f t="shared" si="102"/>
        <v>-1.0989010989010989E-3</v>
      </c>
      <c r="P320" s="33">
        <f t="shared" si="103"/>
        <v>2.1978021978021978E-3</v>
      </c>
      <c r="Q320" s="34">
        <v>3</v>
      </c>
      <c r="R320" s="34">
        <v>0</v>
      </c>
      <c r="S320" s="34">
        <v>3</v>
      </c>
      <c r="T320" s="33">
        <f t="shared" si="104"/>
        <v>0</v>
      </c>
      <c r="U320" s="33">
        <f t="shared" si="105"/>
        <v>1.7482517482517483E-3</v>
      </c>
      <c r="V320" s="34">
        <v>3</v>
      </c>
      <c r="W320" s="34">
        <v>0</v>
      </c>
      <c r="X320" s="34">
        <v>0</v>
      </c>
      <c r="Y320" s="33">
        <f t="shared" si="106"/>
        <v>0</v>
      </c>
      <c r="Z320" s="33">
        <f t="shared" si="107"/>
        <v>0</v>
      </c>
      <c r="AA320" s="34">
        <v>0</v>
      </c>
      <c r="AB320" s="34">
        <v>0</v>
      </c>
      <c r="AC320" s="34">
        <v>0</v>
      </c>
      <c r="AD320" s="33">
        <f t="shared" si="108"/>
        <v>0</v>
      </c>
      <c r="AE320" s="33">
        <f t="shared" si="109"/>
        <v>0</v>
      </c>
      <c r="AF320" s="34">
        <v>3</v>
      </c>
      <c r="AG320" s="34">
        <v>0</v>
      </c>
      <c r="AH320" s="34">
        <v>0</v>
      </c>
      <c r="AI320" s="33">
        <f t="shared" si="110"/>
        <v>0</v>
      </c>
      <c r="AJ320" s="33">
        <f t="shared" si="111"/>
        <v>0</v>
      </c>
    </row>
    <row r="321" spans="1:36">
      <c r="A321" s="198" t="s">
        <v>282</v>
      </c>
      <c r="B321" s="199">
        <v>276</v>
      </c>
      <c r="C321" s="199">
        <v>93</v>
      </c>
      <c r="D321" s="199">
        <v>186</v>
      </c>
      <c r="E321" s="33">
        <f t="shared" si="98"/>
        <v>-2.7825150345570414E-3</v>
      </c>
      <c r="F321" s="33">
        <f t="shared" si="99"/>
        <v>5.5650300691140828E-3</v>
      </c>
      <c r="G321" s="200">
        <v>273</v>
      </c>
      <c r="H321" s="200">
        <v>87</v>
      </c>
      <c r="I321" s="200">
        <v>186</v>
      </c>
      <c r="J321" s="33">
        <f t="shared" si="100"/>
        <v>-3.1045926560325449E-3</v>
      </c>
      <c r="K321" s="35">
        <f t="shared" si="101"/>
        <v>6.6374049887592337E-3</v>
      </c>
      <c r="L321" s="200">
        <v>3</v>
      </c>
      <c r="M321" s="200">
        <v>3</v>
      </c>
      <c r="N321" s="200">
        <v>0</v>
      </c>
      <c r="O321" s="33">
        <f t="shared" si="102"/>
        <v>-1.0989010989010989E-3</v>
      </c>
      <c r="P321" s="33">
        <f t="shared" si="103"/>
        <v>0</v>
      </c>
      <c r="Q321" s="200">
        <v>0</v>
      </c>
      <c r="R321" s="200">
        <v>0</v>
      </c>
      <c r="S321" s="200">
        <v>0</v>
      </c>
      <c r="T321" s="33">
        <f t="shared" si="104"/>
        <v>0</v>
      </c>
      <c r="U321" s="33">
        <f t="shared" si="105"/>
        <v>0</v>
      </c>
      <c r="V321" s="200">
        <v>3</v>
      </c>
      <c r="W321" s="200">
        <v>0</v>
      </c>
      <c r="X321" s="200">
        <v>3</v>
      </c>
      <c r="Y321" s="33">
        <f t="shared" si="106"/>
        <v>0</v>
      </c>
      <c r="Z321" s="33">
        <f t="shared" si="107"/>
        <v>1.2180267965895249E-3</v>
      </c>
      <c r="AA321" s="200">
        <v>0</v>
      </c>
      <c r="AB321" s="200">
        <v>0</v>
      </c>
      <c r="AC321" s="200">
        <v>0</v>
      </c>
      <c r="AD321" s="33">
        <f t="shared" si="108"/>
        <v>0</v>
      </c>
      <c r="AE321" s="33">
        <f t="shared" si="109"/>
        <v>0</v>
      </c>
      <c r="AF321" s="200">
        <v>0</v>
      </c>
      <c r="AG321" s="200">
        <v>0</v>
      </c>
      <c r="AH321" s="200">
        <v>0</v>
      </c>
      <c r="AI321" s="33">
        <f t="shared" si="110"/>
        <v>0</v>
      </c>
      <c r="AJ321" s="33">
        <f t="shared" si="111"/>
        <v>0</v>
      </c>
    </row>
    <row r="322" spans="1:36" s="203" customFormat="1" ht="15" customHeight="1">
      <c r="A322" s="202" t="s">
        <v>76</v>
      </c>
      <c r="B322" s="196">
        <v>33423</v>
      </c>
      <c r="C322" s="196">
        <v>17016</v>
      </c>
      <c r="D322" s="196">
        <v>16407</v>
      </c>
      <c r="E322" s="33">
        <f t="shared" si="98"/>
        <v>-0.50911049277443676</v>
      </c>
      <c r="F322" s="33">
        <f t="shared" si="99"/>
        <v>0.49088950722556324</v>
      </c>
      <c r="G322" s="62">
        <v>28023</v>
      </c>
      <c r="H322" s="62">
        <v>13998</v>
      </c>
      <c r="I322" s="62">
        <v>14025</v>
      </c>
      <c r="J322" s="33">
        <f t="shared" si="100"/>
        <v>-0.49951825286371909</v>
      </c>
      <c r="K322" s="35">
        <f t="shared" si="101"/>
        <v>0.50048174713628091</v>
      </c>
      <c r="L322" s="201">
        <v>2730</v>
      </c>
      <c r="M322" s="201">
        <v>1401</v>
      </c>
      <c r="N322" s="201">
        <v>1329</v>
      </c>
      <c r="O322" s="33">
        <f t="shared" si="102"/>
        <v>-0.51318681318681314</v>
      </c>
      <c r="P322" s="33">
        <f t="shared" si="103"/>
        <v>0.4868131868131868</v>
      </c>
      <c r="Q322" s="201">
        <v>1716</v>
      </c>
      <c r="R322" s="201">
        <v>981</v>
      </c>
      <c r="S322" s="201">
        <v>732</v>
      </c>
      <c r="T322" s="33">
        <f t="shared" si="104"/>
        <v>-0.57167832167832167</v>
      </c>
      <c r="U322" s="33">
        <f t="shared" si="105"/>
        <v>0.42657342657342656</v>
      </c>
      <c r="V322" s="201">
        <v>2463</v>
      </c>
      <c r="W322" s="201">
        <v>1335</v>
      </c>
      <c r="X322" s="201">
        <v>1128</v>
      </c>
      <c r="Y322" s="33">
        <f t="shared" si="106"/>
        <v>-0.54202192448233866</v>
      </c>
      <c r="Z322" s="33">
        <f t="shared" si="107"/>
        <v>0.4579780755176614</v>
      </c>
      <c r="AA322" s="201">
        <v>420</v>
      </c>
      <c r="AB322" s="201">
        <v>219</v>
      </c>
      <c r="AC322" s="201">
        <v>201</v>
      </c>
      <c r="AD322" s="33">
        <f t="shared" si="108"/>
        <v>-0.52142857142857146</v>
      </c>
      <c r="AE322" s="33">
        <f t="shared" si="109"/>
        <v>0.47857142857142859</v>
      </c>
      <c r="AF322" s="201">
        <v>357</v>
      </c>
      <c r="AG322" s="201">
        <v>207</v>
      </c>
      <c r="AH322" s="201">
        <v>150</v>
      </c>
      <c r="AI322" s="33">
        <f t="shared" si="110"/>
        <v>-0.57983193277310929</v>
      </c>
      <c r="AJ322" s="33">
        <f t="shared" si="111"/>
        <v>0.42016806722689076</v>
      </c>
    </row>
    <row r="323" spans="1:36">
      <c r="A323" s="36"/>
      <c r="O323" s="37"/>
    </row>
    <row r="324" spans="1:36">
      <c r="A324" s="36"/>
      <c r="B324" s="36"/>
      <c r="C324" s="36"/>
      <c r="D324" s="36"/>
      <c r="E324" s="36"/>
      <c r="F324" s="36"/>
    </row>
    <row r="325" spans="1:36">
      <c r="A325" s="38"/>
      <c r="B325" s="38"/>
      <c r="C325" s="38"/>
      <c r="D325" s="38"/>
      <c r="E325" s="38"/>
      <c r="F325" s="38"/>
    </row>
    <row r="326" spans="1:36">
      <c r="A326" s="38"/>
      <c r="B326" s="38"/>
      <c r="C326" s="38"/>
      <c r="D326" s="38"/>
      <c r="E326" s="38"/>
      <c r="F326" s="38"/>
    </row>
    <row r="327" spans="1:36">
      <c r="A327" s="38"/>
      <c r="B327" s="38"/>
      <c r="C327" s="38"/>
      <c r="D327" s="38"/>
      <c r="E327" s="38"/>
      <c r="F327" s="38"/>
    </row>
    <row r="328" spans="1:36">
      <c r="A328" s="38"/>
      <c r="B328" s="38"/>
      <c r="C328" s="38"/>
      <c r="D328" s="38"/>
      <c r="E328" s="38"/>
      <c r="F328" s="38"/>
    </row>
    <row r="329" spans="1:36">
      <c r="A329" s="38"/>
      <c r="B329" s="38"/>
      <c r="C329" s="38"/>
      <c r="D329" s="38"/>
      <c r="E329" s="38"/>
      <c r="F329" s="38"/>
    </row>
    <row r="330" spans="1:36">
      <c r="A330" s="38"/>
      <c r="B330" s="38"/>
      <c r="C330" s="38"/>
      <c r="D330" s="38"/>
      <c r="E330" s="38"/>
      <c r="F330" s="38"/>
    </row>
    <row r="331" spans="1:36">
      <c r="A331" s="38"/>
      <c r="B331" s="38"/>
      <c r="C331" s="38"/>
      <c r="D331" s="38"/>
      <c r="E331" s="38"/>
      <c r="F331" s="38"/>
    </row>
    <row r="332" spans="1:36">
      <c r="A332" s="38"/>
      <c r="B332" s="38"/>
      <c r="C332" s="38"/>
      <c r="D332" s="38"/>
      <c r="E332" s="38"/>
      <c r="F332" s="38"/>
    </row>
    <row r="333" spans="1:36">
      <c r="A333" s="38"/>
      <c r="B333" s="38"/>
      <c r="C333" s="38"/>
      <c r="D333" s="38"/>
      <c r="E333" s="38"/>
      <c r="F333" s="38"/>
    </row>
    <row r="334" spans="1:36">
      <c r="A334" s="38"/>
      <c r="B334" s="38"/>
      <c r="C334" s="38"/>
      <c r="D334" s="38"/>
      <c r="E334" s="38"/>
      <c r="F334" s="38"/>
    </row>
    <row r="335" spans="1:36">
      <c r="A335" s="38"/>
      <c r="B335" s="38"/>
      <c r="C335" s="38"/>
      <c r="D335" s="38"/>
      <c r="E335" s="38"/>
      <c r="F335" s="38"/>
    </row>
    <row r="342" spans="1:45" ht="24.95" customHeight="1">
      <c r="A342" s="126" t="s">
        <v>51</v>
      </c>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row>
    <row r="343" spans="1:45">
      <c r="A343" s="28"/>
      <c r="B343" s="295" t="s">
        <v>44</v>
      </c>
      <c r="C343" s="296"/>
      <c r="D343" s="296"/>
      <c r="E343" s="296"/>
      <c r="F343" s="297"/>
      <c r="G343" s="298" t="s">
        <v>67</v>
      </c>
      <c r="H343" s="299"/>
      <c r="I343" s="299"/>
      <c r="J343" s="299"/>
      <c r="K343" s="300"/>
      <c r="L343" s="294" t="s">
        <v>68</v>
      </c>
      <c r="M343" s="294"/>
      <c r="N343" s="294"/>
      <c r="O343" s="294"/>
      <c r="P343" s="294"/>
      <c r="Q343" s="294" t="s">
        <v>69</v>
      </c>
      <c r="R343" s="294"/>
      <c r="S343" s="294"/>
      <c r="T343" s="294"/>
      <c r="U343" s="294"/>
      <c r="V343" s="294" t="s">
        <v>70</v>
      </c>
      <c r="W343" s="294"/>
      <c r="X343" s="294"/>
      <c r="Y343" s="294"/>
      <c r="Z343" s="294"/>
      <c r="AA343" s="294" t="s">
        <v>71</v>
      </c>
      <c r="AB343" s="294"/>
      <c r="AC343" s="294"/>
      <c r="AD343" s="294"/>
      <c r="AE343" s="294"/>
      <c r="AF343" s="294" t="s">
        <v>72</v>
      </c>
      <c r="AG343" s="294"/>
      <c r="AH343" s="294"/>
      <c r="AI343" s="294"/>
      <c r="AJ343" s="294"/>
      <c r="AK343" s="29"/>
      <c r="AL343" s="29"/>
      <c r="AM343" s="29"/>
      <c r="AN343" s="29"/>
      <c r="AO343" s="29"/>
      <c r="AP343" s="29"/>
      <c r="AQ343" s="29"/>
      <c r="AR343" s="29"/>
      <c r="AS343" s="29"/>
    </row>
    <row r="344" spans="1:45">
      <c r="A344" s="176" t="s">
        <v>73</v>
      </c>
      <c r="B344" s="176" t="s">
        <v>76</v>
      </c>
      <c r="C344" s="176" t="s">
        <v>74</v>
      </c>
      <c r="D344" s="176" t="s">
        <v>75</v>
      </c>
      <c r="E344" s="176" t="s">
        <v>77</v>
      </c>
      <c r="F344" s="176" t="s">
        <v>78</v>
      </c>
      <c r="G344" s="176" t="s">
        <v>76</v>
      </c>
      <c r="H344" s="176" t="s">
        <v>74</v>
      </c>
      <c r="I344" s="176" t="s">
        <v>75</v>
      </c>
      <c r="J344" s="176" t="s">
        <v>77</v>
      </c>
      <c r="K344" s="176" t="s">
        <v>78</v>
      </c>
      <c r="L344" s="176" t="s">
        <v>76</v>
      </c>
      <c r="M344" s="176" t="s">
        <v>74</v>
      </c>
      <c r="N344" s="176" t="s">
        <v>75</v>
      </c>
      <c r="O344" s="176" t="s">
        <v>77</v>
      </c>
      <c r="P344" s="176" t="s">
        <v>78</v>
      </c>
      <c r="Q344" s="176" t="s">
        <v>76</v>
      </c>
      <c r="R344" s="176" t="s">
        <v>74</v>
      </c>
      <c r="S344" s="176" t="s">
        <v>75</v>
      </c>
      <c r="T344" s="176" t="s">
        <v>77</v>
      </c>
      <c r="U344" s="176" t="s">
        <v>78</v>
      </c>
      <c r="V344" s="176" t="s">
        <v>76</v>
      </c>
      <c r="W344" s="176" t="s">
        <v>74</v>
      </c>
      <c r="X344" s="176" t="s">
        <v>75</v>
      </c>
      <c r="Y344" s="176" t="s">
        <v>77</v>
      </c>
      <c r="Z344" s="176" t="s">
        <v>78</v>
      </c>
      <c r="AA344" s="176" t="s">
        <v>76</v>
      </c>
      <c r="AB344" s="176" t="s">
        <v>74</v>
      </c>
      <c r="AC344" s="176" t="s">
        <v>75</v>
      </c>
      <c r="AD344" s="176" t="s">
        <v>77</v>
      </c>
      <c r="AE344" s="176" t="s">
        <v>78</v>
      </c>
      <c r="AF344" s="176" t="s">
        <v>76</v>
      </c>
      <c r="AG344" s="176" t="s">
        <v>74</v>
      </c>
      <c r="AH344" s="176" t="s">
        <v>75</v>
      </c>
      <c r="AI344" s="176" t="s">
        <v>77</v>
      </c>
      <c r="AJ344" s="176" t="s">
        <v>78</v>
      </c>
    </row>
    <row r="345" spans="1:45">
      <c r="A345" s="30" t="s">
        <v>79</v>
      </c>
      <c r="B345" s="31">
        <v>2580</v>
      </c>
      <c r="C345" s="32">
        <v>1347</v>
      </c>
      <c r="D345" s="32">
        <v>1230</v>
      </c>
      <c r="E345" s="33">
        <f>-1*C345/$B$364</f>
        <v>-2.9095386210471749E-2</v>
      </c>
      <c r="F345" s="33">
        <f>D345/$B$364</f>
        <v>2.6568170036288231E-2</v>
      </c>
      <c r="G345" s="34">
        <v>2295</v>
      </c>
      <c r="H345" s="34">
        <v>1191</v>
      </c>
      <c r="I345" s="34">
        <v>1104</v>
      </c>
      <c r="J345" s="33">
        <f>-1*H345/$G$364</f>
        <v>-2.845878136200717E-2</v>
      </c>
      <c r="K345" s="35">
        <f>I345/$G$364</f>
        <v>2.6379928315412186E-2</v>
      </c>
      <c r="L345" s="34">
        <v>477</v>
      </c>
      <c r="M345" s="34">
        <v>243</v>
      </c>
      <c r="N345" s="34">
        <v>234</v>
      </c>
      <c r="O345" s="33">
        <f>-1*M345/$L$364</f>
        <v>-5.7692307692307696E-2</v>
      </c>
      <c r="P345" s="33">
        <f>N345/$L$364</f>
        <v>5.5555555555555552E-2</v>
      </c>
      <c r="Q345" s="34">
        <v>111</v>
      </c>
      <c r="R345" s="34">
        <v>63</v>
      </c>
      <c r="S345" s="34">
        <v>48</v>
      </c>
      <c r="T345" s="33">
        <f>-1*R345/$Q$364</f>
        <v>-7.1428571428571425E-2</v>
      </c>
      <c r="U345" s="33">
        <f>S345/$Q$364</f>
        <v>5.4421768707482991E-2</v>
      </c>
      <c r="V345" s="34">
        <v>186</v>
      </c>
      <c r="W345" s="34">
        <v>96</v>
      </c>
      <c r="X345" s="34">
        <v>93</v>
      </c>
      <c r="Y345" s="33">
        <f>-1*W345/$V$364</f>
        <v>-4.7407407407407405E-2</v>
      </c>
      <c r="Z345" s="33">
        <f>X345/$V$364</f>
        <v>4.5925925925925926E-2</v>
      </c>
      <c r="AA345" s="34">
        <v>18</v>
      </c>
      <c r="AB345" s="34">
        <v>12</v>
      </c>
      <c r="AC345" s="34">
        <v>6</v>
      </c>
      <c r="AD345" s="33">
        <f>-1*AB345/$AA$364</f>
        <v>-4.7058823529411764E-2</v>
      </c>
      <c r="AE345" s="33">
        <f>AC345/$AA$364</f>
        <v>2.3529411764705882E-2</v>
      </c>
      <c r="AF345" s="34">
        <v>36</v>
      </c>
      <c r="AG345" s="34">
        <v>21</v>
      </c>
      <c r="AH345" s="34">
        <v>18</v>
      </c>
      <c r="AI345" s="33">
        <f>-1*AG345/$AF$364</f>
        <v>-3.3653846153846152E-2</v>
      </c>
      <c r="AJ345" s="33">
        <f>AH345/$AF$364</f>
        <v>2.8846153846153848E-2</v>
      </c>
    </row>
    <row r="346" spans="1:45">
      <c r="A346" s="30" t="s">
        <v>80</v>
      </c>
      <c r="B346" s="31">
        <v>2889</v>
      </c>
      <c r="C346" s="32">
        <v>1533</v>
      </c>
      <c r="D346" s="32">
        <v>1359</v>
      </c>
      <c r="E346" s="33">
        <f t="shared" ref="E346:E364" si="112">-1*C346/$B$364</f>
        <v>-3.3113011923276307E-2</v>
      </c>
      <c r="F346" s="33">
        <f t="shared" ref="F346:F364" si="113">D346/$B$364</f>
        <v>2.9354587869362365E-2</v>
      </c>
      <c r="G346" s="34">
        <v>2559</v>
      </c>
      <c r="H346" s="34">
        <v>1353</v>
      </c>
      <c r="I346" s="34">
        <v>1206</v>
      </c>
      <c r="J346" s="33">
        <f t="shared" ref="J346:J364" si="114">-1*H346/$G$364</f>
        <v>-3.2329749103942651E-2</v>
      </c>
      <c r="K346" s="35">
        <f t="shared" ref="K346:K364" si="115">I346/$G$364</f>
        <v>2.8817204301075268E-2</v>
      </c>
      <c r="L346" s="34">
        <v>525</v>
      </c>
      <c r="M346" s="34">
        <v>264</v>
      </c>
      <c r="N346" s="34">
        <v>261</v>
      </c>
      <c r="O346" s="33">
        <f t="shared" ref="O346:O364" si="116">-1*M346/$L$364</f>
        <v>-6.2678062678062682E-2</v>
      </c>
      <c r="P346" s="33">
        <f t="shared" ref="P346:P364" si="117">N346/$L$364</f>
        <v>6.1965811965811968E-2</v>
      </c>
      <c r="Q346" s="34">
        <v>129</v>
      </c>
      <c r="R346" s="34">
        <v>69</v>
      </c>
      <c r="S346" s="34">
        <v>63</v>
      </c>
      <c r="T346" s="33">
        <f t="shared" ref="T346:T364" si="118">-1*R346/$Q$364</f>
        <v>-7.8231292517006806E-2</v>
      </c>
      <c r="U346" s="33">
        <f t="shared" ref="U346:U364" si="119">S346/$Q$364</f>
        <v>7.1428571428571425E-2</v>
      </c>
      <c r="V346" s="34">
        <v>135</v>
      </c>
      <c r="W346" s="34">
        <v>84</v>
      </c>
      <c r="X346" s="34">
        <v>51</v>
      </c>
      <c r="Y346" s="33">
        <f t="shared" ref="Y346:Y364" si="120">-1*W346/$V$364</f>
        <v>-4.148148148148148E-2</v>
      </c>
      <c r="Z346" s="33">
        <f t="shared" ref="Z346:Z364" si="121">X346/$V$364</f>
        <v>2.5185185185185185E-2</v>
      </c>
      <c r="AA346" s="34">
        <v>12</v>
      </c>
      <c r="AB346" s="34">
        <v>6</v>
      </c>
      <c r="AC346" s="34">
        <v>9</v>
      </c>
      <c r="AD346" s="33">
        <f t="shared" ref="AD346:AD364" si="122">-1*AB346/$AA$364</f>
        <v>-2.3529411764705882E-2</v>
      </c>
      <c r="AE346" s="33">
        <f t="shared" ref="AE346:AE364" si="123">AC346/$AA$364</f>
        <v>3.5294117647058823E-2</v>
      </c>
      <c r="AF346" s="34">
        <v>51</v>
      </c>
      <c r="AG346" s="34">
        <v>30</v>
      </c>
      <c r="AH346" s="34">
        <v>21</v>
      </c>
      <c r="AI346" s="33">
        <f t="shared" ref="AI346:AI364" si="124">-1*AG346/$AF$364</f>
        <v>-4.807692307692308E-2</v>
      </c>
      <c r="AJ346" s="33">
        <f t="shared" ref="AJ346:AJ364" si="125">AH346/$AF$364</f>
        <v>3.3653846153846152E-2</v>
      </c>
    </row>
    <row r="347" spans="1:45">
      <c r="A347" s="30" t="s">
        <v>81</v>
      </c>
      <c r="B347" s="31">
        <v>2820</v>
      </c>
      <c r="C347" s="32">
        <v>1437</v>
      </c>
      <c r="D347" s="32">
        <v>1380</v>
      </c>
      <c r="E347" s="33">
        <f t="shared" si="112"/>
        <v>-3.1039398652151374E-2</v>
      </c>
      <c r="F347" s="33">
        <f t="shared" si="113"/>
        <v>2.9808190772420945E-2</v>
      </c>
      <c r="G347" s="34">
        <v>2475</v>
      </c>
      <c r="H347" s="34">
        <v>1260</v>
      </c>
      <c r="I347" s="34">
        <v>1218</v>
      </c>
      <c r="J347" s="33">
        <f t="shared" si="114"/>
        <v>-3.0107526881720432E-2</v>
      </c>
      <c r="K347" s="35">
        <f t="shared" si="115"/>
        <v>2.910394265232975E-2</v>
      </c>
      <c r="L347" s="34">
        <v>489</v>
      </c>
      <c r="M347" s="34">
        <v>252</v>
      </c>
      <c r="N347" s="34">
        <v>240</v>
      </c>
      <c r="O347" s="33">
        <f t="shared" si="116"/>
        <v>-5.9829059829059832E-2</v>
      </c>
      <c r="P347" s="33">
        <f t="shared" si="117"/>
        <v>5.6980056980056981E-2</v>
      </c>
      <c r="Q347" s="34">
        <v>99</v>
      </c>
      <c r="R347" s="34">
        <v>57</v>
      </c>
      <c r="S347" s="34">
        <v>45</v>
      </c>
      <c r="T347" s="33">
        <f t="shared" si="118"/>
        <v>-6.4625850340136057E-2</v>
      </c>
      <c r="U347" s="33">
        <f t="shared" si="119"/>
        <v>5.1020408163265307E-2</v>
      </c>
      <c r="V347" s="34">
        <v>156</v>
      </c>
      <c r="W347" s="34">
        <v>81</v>
      </c>
      <c r="X347" s="34">
        <v>72</v>
      </c>
      <c r="Y347" s="33">
        <f t="shared" si="120"/>
        <v>-0.04</v>
      </c>
      <c r="Z347" s="33">
        <f t="shared" si="121"/>
        <v>3.5555555555555556E-2</v>
      </c>
      <c r="AA347" s="34">
        <v>21</v>
      </c>
      <c r="AB347" s="34">
        <v>12</v>
      </c>
      <c r="AC347" s="34">
        <v>12</v>
      </c>
      <c r="AD347" s="33">
        <f t="shared" si="122"/>
        <v>-4.7058823529411764E-2</v>
      </c>
      <c r="AE347" s="33">
        <f t="shared" si="123"/>
        <v>4.7058823529411764E-2</v>
      </c>
      <c r="AF347" s="34">
        <v>42</v>
      </c>
      <c r="AG347" s="34">
        <v>24</v>
      </c>
      <c r="AH347" s="34">
        <v>18</v>
      </c>
      <c r="AI347" s="33">
        <f t="shared" si="124"/>
        <v>-3.8461538461538464E-2</v>
      </c>
      <c r="AJ347" s="33">
        <f t="shared" si="125"/>
        <v>2.8846153846153848E-2</v>
      </c>
    </row>
    <row r="348" spans="1:45">
      <c r="A348" s="30" t="s">
        <v>82</v>
      </c>
      <c r="B348" s="31">
        <v>2607</v>
      </c>
      <c r="C348" s="32">
        <v>1368</v>
      </c>
      <c r="D348" s="32">
        <v>1239</v>
      </c>
      <c r="E348" s="33">
        <f t="shared" si="112"/>
        <v>-2.9548989113530325E-2</v>
      </c>
      <c r="F348" s="33">
        <f t="shared" si="113"/>
        <v>2.6762571280456195E-2</v>
      </c>
      <c r="G348" s="34">
        <v>2307</v>
      </c>
      <c r="H348" s="34">
        <v>1209</v>
      </c>
      <c r="I348" s="34">
        <v>1098</v>
      </c>
      <c r="J348" s="33">
        <f t="shared" si="114"/>
        <v>-2.8888888888888888E-2</v>
      </c>
      <c r="K348" s="35">
        <f t="shared" si="115"/>
        <v>2.6236559139784947E-2</v>
      </c>
      <c r="L348" s="34">
        <v>423</v>
      </c>
      <c r="M348" s="34">
        <v>207</v>
      </c>
      <c r="N348" s="34">
        <v>216</v>
      </c>
      <c r="O348" s="33">
        <f t="shared" si="116"/>
        <v>-4.9145299145299144E-2</v>
      </c>
      <c r="P348" s="33">
        <f t="shared" si="117"/>
        <v>5.128205128205128E-2</v>
      </c>
      <c r="Q348" s="34">
        <v>81</v>
      </c>
      <c r="R348" s="34">
        <v>45</v>
      </c>
      <c r="S348" s="34">
        <v>36</v>
      </c>
      <c r="T348" s="33">
        <f t="shared" si="118"/>
        <v>-5.1020408163265307E-2</v>
      </c>
      <c r="U348" s="33">
        <f t="shared" si="119"/>
        <v>4.0816326530612242E-2</v>
      </c>
      <c r="V348" s="34">
        <v>126</v>
      </c>
      <c r="W348" s="34">
        <v>69</v>
      </c>
      <c r="X348" s="34">
        <v>60</v>
      </c>
      <c r="Y348" s="33">
        <f t="shared" si="120"/>
        <v>-3.4074074074074076E-2</v>
      </c>
      <c r="Z348" s="33">
        <f t="shared" si="121"/>
        <v>2.9629629629629631E-2</v>
      </c>
      <c r="AA348" s="34">
        <v>21</v>
      </c>
      <c r="AB348" s="34">
        <v>15</v>
      </c>
      <c r="AC348" s="34">
        <v>6</v>
      </c>
      <c r="AD348" s="33">
        <f t="shared" si="122"/>
        <v>-5.8823529411764705E-2</v>
      </c>
      <c r="AE348" s="33">
        <f t="shared" si="123"/>
        <v>2.3529411764705882E-2</v>
      </c>
      <c r="AF348" s="34">
        <v>24</v>
      </c>
      <c r="AG348" s="34">
        <v>15</v>
      </c>
      <c r="AH348" s="34">
        <v>9</v>
      </c>
      <c r="AI348" s="33">
        <f t="shared" si="124"/>
        <v>-2.403846153846154E-2</v>
      </c>
      <c r="AJ348" s="33">
        <f t="shared" si="125"/>
        <v>1.4423076923076924E-2</v>
      </c>
    </row>
    <row r="349" spans="1:45">
      <c r="A349" s="30" t="s">
        <v>83</v>
      </c>
      <c r="B349" s="31">
        <v>2244</v>
      </c>
      <c r="C349" s="32">
        <v>1224</v>
      </c>
      <c r="D349" s="32">
        <v>1020</v>
      </c>
      <c r="E349" s="33">
        <f t="shared" si="112"/>
        <v>-2.6438569206842923E-2</v>
      </c>
      <c r="F349" s="33">
        <f t="shared" si="113"/>
        <v>2.2032141005702437E-2</v>
      </c>
      <c r="G349" s="34">
        <v>1989</v>
      </c>
      <c r="H349" s="34">
        <v>1068</v>
      </c>
      <c r="I349" s="34">
        <v>921</v>
      </c>
      <c r="J349" s="33">
        <f t="shared" si="114"/>
        <v>-2.5519713261648747E-2</v>
      </c>
      <c r="K349" s="35">
        <f t="shared" si="115"/>
        <v>2.2007168458781361E-2</v>
      </c>
      <c r="L349" s="34">
        <v>300</v>
      </c>
      <c r="M349" s="34">
        <v>162</v>
      </c>
      <c r="N349" s="34">
        <v>138</v>
      </c>
      <c r="O349" s="33">
        <f t="shared" si="116"/>
        <v>-3.8461538461538464E-2</v>
      </c>
      <c r="P349" s="33">
        <f t="shared" si="117"/>
        <v>3.2763532763532763E-2</v>
      </c>
      <c r="Q349" s="34">
        <v>63</v>
      </c>
      <c r="R349" s="34">
        <v>39</v>
      </c>
      <c r="S349" s="34">
        <v>24</v>
      </c>
      <c r="T349" s="33">
        <f t="shared" si="118"/>
        <v>-4.4217687074829932E-2</v>
      </c>
      <c r="U349" s="33">
        <f t="shared" si="119"/>
        <v>2.7210884353741496E-2</v>
      </c>
      <c r="V349" s="34">
        <v>99</v>
      </c>
      <c r="W349" s="34">
        <v>63</v>
      </c>
      <c r="X349" s="34">
        <v>39</v>
      </c>
      <c r="Y349" s="33">
        <f t="shared" si="120"/>
        <v>-3.111111111111111E-2</v>
      </c>
      <c r="Z349" s="33">
        <f t="shared" si="121"/>
        <v>1.9259259259259261E-2</v>
      </c>
      <c r="AA349" s="34">
        <v>18</v>
      </c>
      <c r="AB349" s="34">
        <v>12</v>
      </c>
      <c r="AC349" s="34">
        <v>6</v>
      </c>
      <c r="AD349" s="33">
        <f t="shared" si="122"/>
        <v>-4.7058823529411764E-2</v>
      </c>
      <c r="AE349" s="33">
        <f t="shared" si="123"/>
        <v>2.3529411764705882E-2</v>
      </c>
      <c r="AF349" s="34">
        <v>12</v>
      </c>
      <c r="AG349" s="34">
        <v>9</v>
      </c>
      <c r="AH349" s="34">
        <v>6</v>
      </c>
      <c r="AI349" s="33">
        <f t="shared" si="124"/>
        <v>-1.4423076923076924E-2</v>
      </c>
      <c r="AJ349" s="33">
        <f t="shared" si="125"/>
        <v>9.6153846153846159E-3</v>
      </c>
    </row>
    <row r="350" spans="1:45">
      <c r="A350" s="30" t="s">
        <v>84</v>
      </c>
      <c r="B350" s="31">
        <v>2739</v>
      </c>
      <c r="C350" s="32">
        <v>1356</v>
      </c>
      <c r="D350" s="32">
        <v>1386</v>
      </c>
      <c r="E350" s="33">
        <f t="shared" si="112"/>
        <v>-2.9289787454639709E-2</v>
      </c>
      <c r="F350" s="33">
        <f t="shared" si="113"/>
        <v>2.9937791601866253E-2</v>
      </c>
      <c r="G350" s="34">
        <v>2274</v>
      </c>
      <c r="H350" s="34">
        <v>1104</v>
      </c>
      <c r="I350" s="34">
        <v>1170</v>
      </c>
      <c r="J350" s="33">
        <f t="shared" si="114"/>
        <v>-2.6379928315412186E-2</v>
      </c>
      <c r="K350" s="35">
        <f t="shared" si="115"/>
        <v>2.7956989247311829E-2</v>
      </c>
      <c r="L350" s="34">
        <v>303</v>
      </c>
      <c r="M350" s="34">
        <v>156</v>
      </c>
      <c r="N350" s="34">
        <v>147</v>
      </c>
      <c r="O350" s="33">
        <f t="shared" si="116"/>
        <v>-3.7037037037037035E-2</v>
      </c>
      <c r="P350" s="33">
        <f t="shared" si="117"/>
        <v>3.4900284900284899E-2</v>
      </c>
      <c r="Q350" s="34">
        <v>75</v>
      </c>
      <c r="R350" s="34">
        <v>45</v>
      </c>
      <c r="S350" s="34">
        <v>33</v>
      </c>
      <c r="T350" s="33">
        <f t="shared" si="118"/>
        <v>-5.1020408163265307E-2</v>
      </c>
      <c r="U350" s="33">
        <f t="shared" si="119"/>
        <v>3.7414965986394558E-2</v>
      </c>
      <c r="V350" s="34">
        <v>264</v>
      </c>
      <c r="W350" s="34">
        <v>129</v>
      </c>
      <c r="X350" s="34">
        <v>135</v>
      </c>
      <c r="Y350" s="33">
        <f t="shared" si="120"/>
        <v>-6.3703703703703707E-2</v>
      </c>
      <c r="Z350" s="33">
        <f t="shared" si="121"/>
        <v>6.6666666666666666E-2</v>
      </c>
      <c r="AA350" s="34">
        <v>33</v>
      </c>
      <c r="AB350" s="34">
        <v>15</v>
      </c>
      <c r="AC350" s="34">
        <v>21</v>
      </c>
      <c r="AD350" s="33">
        <f t="shared" si="122"/>
        <v>-5.8823529411764705E-2</v>
      </c>
      <c r="AE350" s="33">
        <f t="shared" si="123"/>
        <v>8.2352941176470587E-2</v>
      </c>
      <c r="AF350" s="34">
        <v>27</v>
      </c>
      <c r="AG350" s="34">
        <v>15</v>
      </c>
      <c r="AH350" s="34">
        <v>12</v>
      </c>
      <c r="AI350" s="33">
        <f t="shared" si="124"/>
        <v>-2.403846153846154E-2</v>
      </c>
      <c r="AJ350" s="33">
        <f t="shared" si="125"/>
        <v>1.9230769230769232E-2</v>
      </c>
    </row>
    <row r="351" spans="1:45">
      <c r="A351" s="30" t="s">
        <v>85</v>
      </c>
      <c r="B351" s="31">
        <v>2451</v>
      </c>
      <c r="C351" s="32">
        <v>1239</v>
      </c>
      <c r="D351" s="32">
        <v>1212</v>
      </c>
      <c r="E351" s="33">
        <f t="shared" si="112"/>
        <v>-2.6762571280456195E-2</v>
      </c>
      <c r="F351" s="33">
        <f t="shared" si="113"/>
        <v>2.6179367547952307E-2</v>
      </c>
      <c r="G351" s="34">
        <v>2004</v>
      </c>
      <c r="H351" s="34">
        <v>981</v>
      </c>
      <c r="I351" s="34">
        <v>1023</v>
      </c>
      <c r="J351" s="33">
        <f t="shared" si="114"/>
        <v>-2.3440860215053764E-2</v>
      </c>
      <c r="K351" s="35">
        <f t="shared" si="115"/>
        <v>2.4444444444444446E-2</v>
      </c>
      <c r="L351" s="34">
        <v>249</v>
      </c>
      <c r="M351" s="34">
        <v>129</v>
      </c>
      <c r="N351" s="34">
        <v>120</v>
      </c>
      <c r="O351" s="33">
        <f t="shared" si="116"/>
        <v>-3.0626780626780627E-2</v>
      </c>
      <c r="P351" s="33">
        <f t="shared" si="117"/>
        <v>2.8490028490028491E-2</v>
      </c>
      <c r="Q351" s="34">
        <v>63</v>
      </c>
      <c r="R351" s="34">
        <v>42</v>
      </c>
      <c r="S351" s="34">
        <v>18</v>
      </c>
      <c r="T351" s="33">
        <f t="shared" si="118"/>
        <v>-4.7619047619047616E-2</v>
      </c>
      <c r="U351" s="33">
        <f t="shared" si="119"/>
        <v>2.0408163265306121E-2</v>
      </c>
      <c r="V351" s="34">
        <v>249</v>
      </c>
      <c r="W351" s="34">
        <v>120</v>
      </c>
      <c r="X351" s="34">
        <v>129</v>
      </c>
      <c r="Y351" s="33">
        <f t="shared" si="120"/>
        <v>-5.9259259259259262E-2</v>
      </c>
      <c r="Z351" s="33">
        <f t="shared" si="121"/>
        <v>6.3703703703703707E-2</v>
      </c>
      <c r="AA351" s="34">
        <v>33</v>
      </c>
      <c r="AB351" s="34">
        <v>24</v>
      </c>
      <c r="AC351" s="34">
        <v>9</v>
      </c>
      <c r="AD351" s="33">
        <f t="shared" si="122"/>
        <v>-9.4117647058823528E-2</v>
      </c>
      <c r="AE351" s="33">
        <f t="shared" si="123"/>
        <v>3.5294117647058823E-2</v>
      </c>
      <c r="AF351" s="34">
        <v>30</v>
      </c>
      <c r="AG351" s="34">
        <v>21</v>
      </c>
      <c r="AH351" s="34">
        <v>9</v>
      </c>
      <c r="AI351" s="33">
        <f t="shared" si="124"/>
        <v>-3.3653846153846152E-2</v>
      </c>
      <c r="AJ351" s="33">
        <f t="shared" si="125"/>
        <v>1.4423076923076924E-2</v>
      </c>
    </row>
    <row r="352" spans="1:45">
      <c r="A352" s="30" t="s">
        <v>86</v>
      </c>
      <c r="B352" s="31">
        <v>2322</v>
      </c>
      <c r="C352" s="32">
        <v>1146</v>
      </c>
      <c r="D352" s="32">
        <v>1176</v>
      </c>
      <c r="E352" s="33">
        <f t="shared" si="112"/>
        <v>-2.4753758424053914E-2</v>
      </c>
      <c r="F352" s="33">
        <f t="shared" si="113"/>
        <v>2.5401762571280455E-2</v>
      </c>
      <c r="G352" s="34">
        <v>1917</v>
      </c>
      <c r="H352" s="34">
        <v>921</v>
      </c>
      <c r="I352" s="34">
        <v>996</v>
      </c>
      <c r="J352" s="33">
        <f t="shared" si="114"/>
        <v>-2.2007168458781361E-2</v>
      </c>
      <c r="K352" s="35">
        <f t="shared" si="115"/>
        <v>2.3799283154121866E-2</v>
      </c>
      <c r="L352" s="34">
        <v>210</v>
      </c>
      <c r="M352" s="34">
        <v>81</v>
      </c>
      <c r="N352" s="34">
        <v>126</v>
      </c>
      <c r="O352" s="33">
        <f t="shared" si="116"/>
        <v>-1.9230769230769232E-2</v>
      </c>
      <c r="P352" s="33">
        <f t="shared" si="117"/>
        <v>2.9914529914529916E-2</v>
      </c>
      <c r="Q352" s="34">
        <v>66</v>
      </c>
      <c r="R352" s="34">
        <v>39</v>
      </c>
      <c r="S352" s="34">
        <v>30</v>
      </c>
      <c r="T352" s="33">
        <f t="shared" si="118"/>
        <v>-4.4217687074829932E-2</v>
      </c>
      <c r="U352" s="33">
        <f t="shared" si="119"/>
        <v>3.4013605442176874E-2</v>
      </c>
      <c r="V352" s="34">
        <v>225</v>
      </c>
      <c r="W352" s="34">
        <v>126</v>
      </c>
      <c r="X352" s="34">
        <v>99</v>
      </c>
      <c r="Y352" s="33">
        <f t="shared" si="120"/>
        <v>-6.222222222222222E-2</v>
      </c>
      <c r="Z352" s="33">
        <f t="shared" si="121"/>
        <v>4.8888888888888891E-2</v>
      </c>
      <c r="AA352" s="34">
        <v>24</v>
      </c>
      <c r="AB352" s="34">
        <v>9</v>
      </c>
      <c r="AC352" s="34">
        <v>15</v>
      </c>
      <c r="AD352" s="33">
        <f t="shared" si="122"/>
        <v>-3.5294117647058823E-2</v>
      </c>
      <c r="AE352" s="33">
        <f t="shared" si="123"/>
        <v>5.8823529411764705E-2</v>
      </c>
      <c r="AF352" s="34">
        <v>42</v>
      </c>
      <c r="AG352" s="34">
        <v>30</v>
      </c>
      <c r="AH352" s="34">
        <v>12</v>
      </c>
      <c r="AI352" s="33">
        <f t="shared" si="124"/>
        <v>-4.807692307692308E-2</v>
      </c>
      <c r="AJ352" s="33">
        <f t="shared" si="125"/>
        <v>1.9230769230769232E-2</v>
      </c>
    </row>
    <row r="353" spans="1:36">
      <c r="A353" s="30" t="s">
        <v>87</v>
      </c>
      <c r="B353" s="31">
        <v>2625</v>
      </c>
      <c r="C353" s="32">
        <v>1254</v>
      </c>
      <c r="D353" s="32">
        <v>1371</v>
      </c>
      <c r="E353" s="33">
        <f t="shared" si="112"/>
        <v>-2.7086573354069467E-2</v>
      </c>
      <c r="F353" s="33">
        <f t="shared" si="113"/>
        <v>2.9613789528252981E-2</v>
      </c>
      <c r="G353" s="34">
        <v>2274</v>
      </c>
      <c r="H353" s="34">
        <v>1068</v>
      </c>
      <c r="I353" s="34">
        <v>1209</v>
      </c>
      <c r="J353" s="33">
        <f t="shared" si="114"/>
        <v>-2.5519713261648747E-2</v>
      </c>
      <c r="K353" s="35">
        <f t="shared" si="115"/>
        <v>2.8888888888888888E-2</v>
      </c>
      <c r="L353" s="34">
        <v>237</v>
      </c>
      <c r="M353" s="34">
        <v>117</v>
      </c>
      <c r="N353" s="34">
        <v>117</v>
      </c>
      <c r="O353" s="33">
        <f t="shared" si="116"/>
        <v>-2.7777777777777776E-2</v>
      </c>
      <c r="P353" s="33">
        <f t="shared" si="117"/>
        <v>2.7777777777777776E-2</v>
      </c>
      <c r="Q353" s="34">
        <v>45</v>
      </c>
      <c r="R353" s="34">
        <v>27</v>
      </c>
      <c r="S353" s="34">
        <v>18</v>
      </c>
      <c r="T353" s="33">
        <f t="shared" si="118"/>
        <v>-3.0612244897959183E-2</v>
      </c>
      <c r="U353" s="33">
        <f t="shared" si="119"/>
        <v>2.0408163265306121E-2</v>
      </c>
      <c r="V353" s="34">
        <v>180</v>
      </c>
      <c r="W353" s="34">
        <v>93</v>
      </c>
      <c r="X353" s="34">
        <v>90</v>
      </c>
      <c r="Y353" s="33">
        <f t="shared" si="120"/>
        <v>-4.5925925925925926E-2</v>
      </c>
      <c r="Z353" s="33">
        <f t="shared" si="121"/>
        <v>4.4444444444444446E-2</v>
      </c>
      <c r="AA353" s="34">
        <v>12</v>
      </c>
      <c r="AB353" s="34">
        <v>6</v>
      </c>
      <c r="AC353" s="34">
        <v>6</v>
      </c>
      <c r="AD353" s="33">
        <f t="shared" si="122"/>
        <v>-2.3529411764705882E-2</v>
      </c>
      <c r="AE353" s="33">
        <f t="shared" si="123"/>
        <v>2.3529411764705882E-2</v>
      </c>
      <c r="AF353" s="34">
        <v>45</v>
      </c>
      <c r="AG353" s="34">
        <v>24</v>
      </c>
      <c r="AH353" s="34">
        <v>21</v>
      </c>
      <c r="AI353" s="33">
        <f t="shared" si="124"/>
        <v>-3.8461538461538464E-2</v>
      </c>
      <c r="AJ353" s="33">
        <f t="shared" si="125"/>
        <v>3.3653846153846152E-2</v>
      </c>
    </row>
    <row r="354" spans="1:36">
      <c r="A354" s="30" t="s">
        <v>88</v>
      </c>
      <c r="B354" s="31">
        <v>3090</v>
      </c>
      <c r="C354" s="32">
        <v>1485</v>
      </c>
      <c r="D354" s="32">
        <v>1605</v>
      </c>
      <c r="E354" s="33">
        <f t="shared" si="112"/>
        <v>-3.2076205287713842E-2</v>
      </c>
      <c r="F354" s="33">
        <f t="shared" si="113"/>
        <v>3.4668221876620012E-2</v>
      </c>
      <c r="G354" s="34">
        <v>2790</v>
      </c>
      <c r="H354" s="34">
        <v>1329</v>
      </c>
      <c r="I354" s="34">
        <v>1461</v>
      </c>
      <c r="J354" s="33">
        <f t="shared" si="114"/>
        <v>-3.1756272401433694E-2</v>
      </c>
      <c r="K354" s="35">
        <f t="shared" si="115"/>
        <v>3.4910394265232972E-2</v>
      </c>
      <c r="L354" s="34">
        <v>243</v>
      </c>
      <c r="M354" s="34">
        <v>117</v>
      </c>
      <c r="N354" s="34">
        <v>129</v>
      </c>
      <c r="O354" s="33">
        <f t="shared" si="116"/>
        <v>-2.7777777777777776E-2</v>
      </c>
      <c r="P354" s="33">
        <f t="shared" si="117"/>
        <v>3.0626780626780627E-2</v>
      </c>
      <c r="Q354" s="34">
        <v>36</v>
      </c>
      <c r="R354" s="34">
        <v>15</v>
      </c>
      <c r="S354" s="34">
        <v>18</v>
      </c>
      <c r="T354" s="33">
        <f t="shared" si="118"/>
        <v>-1.7006802721088437E-2</v>
      </c>
      <c r="U354" s="33">
        <f t="shared" si="119"/>
        <v>2.0408163265306121E-2</v>
      </c>
      <c r="V354" s="34">
        <v>108</v>
      </c>
      <c r="W354" s="34">
        <v>51</v>
      </c>
      <c r="X354" s="34">
        <v>57</v>
      </c>
      <c r="Y354" s="33">
        <f t="shared" si="120"/>
        <v>-2.5185185185185185E-2</v>
      </c>
      <c r="Z354" s="33">
        <f t="shared" si="121"/>
        <v>2.8148148148148148E-2</v>
      </c>
      <c r="AA354" s="34">
        <v>27</v>
      </c>
      <c r="AB354" s="34">
        <v>15</v>
      </c>
      <c r="AC354" s="34">
        <v>9</v>
      </c>
      <c r="AD354" s="33">
        <f t="shared" si="122"/>
        <v>-5.8823529411764705E-2</v>
      </c>
      <c r="AE354" s="33">
        <f t="shared" si="123"/>
        <v>3.5294117647058823E-2</v>
      </c>
      <c r="AF354" s="34">
        <v>60</v>
      </c>
      <c r="AG354" s="34">
        <v>33</v>
      </c>
      <c r="AH354" s="34">
        <v>30</v>
      </c>
      <c r="AI354" s="33">
        <f t="shared" si="124"/>
        <v>-5.2884615384615384E-2</v>
      </c>
      <c r="AJ354" s="33">
        <f t="shared" si="125"/>
        <v>4.807692307692308E-2</v>
      </c>
    </row>
    <row r="355" spans="1:36">
      <c r="A355" s="30" t="s">
        <v>89</v>
      </c>
      <c r="B355" s="31">
        <v>3243</v>
      </c>
      <c r="C355" s="32">
        <v>1521</v>
      </c>
      <c r="D355" s="32">
        <v>1722</v>
      </c>
      <c r="E355" s="33">
        <f t="shared" si="112"/>
        <v>-3.2853810264385691E-2</v>
      </c>
      <c r="F355" s="33">
        <f t="shared" si="113"/>
        <v>3.7195438050803525E-2</v>
      </c>
      <c r="G355" s="34">
        <v>2967</v>
      </c>
      <c r="H355" s="34">
        <v>1398</v>
      </c>
      <c r="I355" s="34">
        <v>1569</v>
      </c>
      <c r="J355" s="33">
        <f t="shared" si="114"/>
        <v>-3.3405017921146953E-2</v>
      </c>
      <c r="K355" s="35">
        <f t="shared" si="115"/>
        <v>3.74910394265233E-2</v>
      </c>
      <c r="L355" s="34">
        <v>210</v>
      </c>
      <c r="M355" s="34">
        <v>99</v>
      </c>
      <c r="N355" s="34">
        <v>111</v>
      </c>
      <c r="O355" s="33">
        <f t="shared" si="116"/>
        <v>-2.3504273504273504E-2</v>
      </c>
      <c r="P355" s="33">
        <f t="shared" si="117"/>
        <v>2.6353276353276354E-2</v>
      </c>
      <c r="Q355" s="34">
        <v>33</v>
      </c>
      <c r="R355" s="34">
        <v>15</v>
      </c>
      <c r="S355" s="34">
        <v>15</v>
      </c>
      <c r="T355" s="33">
        <f t="shared" si="118"/>
        <v>-1.7006802721088437E-2</v>
      </c>
      <c r="U355" s="33">
        <f t="shared" si="119"/>
        <v>1.7006802721088437E-2</v>
      </c>
      <c r="V355" s="34">
        <v>96</v>
      </c>
      <c r="W355" s="34">
        <v>33</v>
      </c>
      <c r="X355" s="34">
        <v>66</v>
      </c>
      <c r="Y355" s="33">
        <f t="shared" si="120"/>
        <v>-1.6296296296296295E-2</v>
      </c>
      <c r="Z355" s="33">
        <f t="shared" si="121"/>
        <v>3.259259259259259E-2</v>
      </c>
      <c r="AA355" s="34">
        <v>15</v>
      </c>
      <c r="AB355" s="34">
        <v>9</v>
      </c>
      <c r="AC355" s="34">
        <v>6</v>
      </c>
      <c r="AD355" s="33">
        <f t="shared" si="122"/>
        <v>-3.5294117647058823E-2</v>
      </c>
      <c r="AE355" s="33">
        <f t="shared" si="123"/>
        <v>2.3529411764705882E-2</v>
      </c>
      <c r="AF355" s="34">
        <v>54</v>
      </c>
      <c r="AG355" s="34">
        <v>27</v>
      </c>
      <c r="AH355" s="34">
        <v>24</v>
      </c>
      <c r="AI355" s="33">
        <f t="shared" si="124"/>
        <v>-4.3269230769230768E-2</v>
      </c>
      <c r="AJ355" s="33">
        <f t="shared" si="125"/>
        <v>3.8461538461538464E-2</v>
      </c>
    </row>
    <row r="356" spans="1:36">
      <c r="A356" s="30" t="s">
        <v>90</v>
      </c>
      <c r="B356" s="31">
        <v>3486</v>
      </c>
      <c r="C356" s="32">
        <v>1713</v>
      </c>
      <c r="D356" s="32">
        <v>1770</v>
      </c>
      <c r="E356" s="33">
        <f t="shared" si="112"/>
        <v>-3.7001036806635565E-2</v>
      </c>
      <c r="F356" s="33">
        <f t="shared" si="113"/>
        <v>3.823224468636599E-2</v>
      </c>
      <c r="G356" s="34">
        <v>3249</v>
      </c>
      <c r="H356" s="34">
        <v>1602</v>
      </c>
      <c r="I356" s="34">
        <v>1650</v>
      </c>
      <c r="J356" s="33">
        <f t="shared" si="114"/>
        <v>-3.8279569892473116E-2</v>
      </c>
      <c r="K356" s="35">
        <f t="shared" si="115"/>
        <v>3.9426523297491037E-2</v>
      </c>
      <c r="L356" s="34">
        <v>165</v>
      </c>
      <c r="M356" s="34">
        <v>78</v>
      </c>
      <c r="N356" s="34">
        <v>87</v>
      </c>
      <c r="O356" s="33">
        <f t="shared" si="116"/>
        <v>-1.8518518518518517E-2</v>
      </c>
      <c r="P356" s="33">
        <f t="shared" si="117"/>
        <v>2.0655270655270654E-2</v>
      </c>
      <c r="Q356" s="34">
        <v>27</v>
      </c>
      <c r="R356" s="34">
        <v>12</v>
      </c>
      <c r="S356" s="34">
        <v>15</v>
      </c>
      <c r="T356" s="33">
        <f t="shared" si="118"/>
        <v>-1.3605442176870748E-2</v>
      </c>
      <c r="U356" s="33">
        <f t="shared" si="119"/>
        <v>1.7006802721088437E-2</v>
      </c>
      <c r="V356" s="34">
        <v>75</v>
      </c>
      <c r="W356" s="34">
        <v>33</v>
      </c>
      <c r="X356" s="34">
        <v>42</v>
      </c>
      <c r="Y356" s="33">
        <f t="shared" si="120"/>
        <v>-1.6296296296296295E-2</v>
      </c>
      <c r="Z356" s="33">
        <f t="shared" si="121"/>
        <v>2.074074074074074E-2</v>
      </c>
      <c r="AA356" s="34">
        <v>9</v>
      </c>
      <c r="AB356" s="34">
        <v>6</v>
      </c>
      <c r="AC356" s="34">
        <v>3</v>
      </c>
      <c r="AD356" s="33">
        <f t="shared" si="122"/>
        <v>-2.3529411764705882E-2</v>
      </c>
      <c r="AE356" s="33">
        <f t="shared" si="123"/>
        <v>1.1764705882352941E-2</v>
      </c>
      <c r="AF356" s="34">
        <v>63</v>
      </c>
      <c r="AG356" s="34">
        <v>33</v>
      </c>
      <c r="AH356" s="34">
        <v>27</v>
      </c>
      <c r="AI356" s="33">
        <f t="shared" si="124"/>
        <v>-5.2884615384615384E-2</v>
      </c>
      <c r="AJ356" s="33">
        <f t="shared" si="125"/>
        <v>4.3269230769230768E-2</v>
      </c>
    </row>
    <row r="357" spans="1:36">
      <c r="A357" s="30" t="s">
        <v>91</v>
      </c>
      <c r="B357" s="31">
        <v>3066</v>
      </c>
      <c r="C357" s="32">
        <v>1524</v>
      </c>
      <c r="D357" s="32">
        <v>1542</v>
      </c>
      <c r="E357" s="33">
        <f t="shared" si="112"/>
        <v>-3.2918610679108347E-2</v>
      </c>
      <c r="F357" s="33">
        <f t="shared" si="113"/>
        <v>3.3307413167444275E-2</v>
      </c>
      <c r="G357" s="34">
        <v>2916</v>
      </c>
      <c r="H357" s="34">
        <v>1449</v>
      </c>
      <c r="I357" s="34">
        <v>1464</v>
      </c>
      <c r="J357" s="33">
        <f t="shared" si="114"/>
        <v>-3.4623655913978493E-2</v>
      </c>
      <c r="K357" s="35">
        <f t="shared" si="115"/>
        <v>3.4982078853046598E-2</v>
      </c>
      <c r="L357" s="34">
        <v>132</v>
      </c>
      <c r="M357" s="34">
        <v>57</v>
      </c>
      <c r="N357" s="34">
        <v>78</v>
      </c>
      <c r="O357" s="33">
        <f t="shared" si="116"/>
        <v>-1.3532763532763533E-2</v>
      </c>
      <c r="P357" s="33">
        <f t="shared" si="117"/>
        <v>1.8518518518518517E-2</v>
      </c>
      <c r="Q357" s="34">
        <v>15</v>
      </c>
      <c r="R357" s="34">
        <v>9</v>
      </c>
      <c r="S357" s="34">
        <v>6</v>
      </c>
      <c r="T357" s="33">
        <f t="shared" si="118"/>
        <v>-1.020408163265306E-2</v>
      </c>
      <c r="U357" s="33">
        <f t="shared" si="119"/>
        <v>6.8027210884353739E-3</v>
      </c>
      <c r="V357" s="34">
        <v>45</v>
      </c>
      <c r="W357" s="34">
        <v>18</v>
      </c>
      <c r="X357" s="34">
        <v>30</v>
      </c>
      <c r="Y357" s="33">
        <f t="shared" si="120"/>
        <v>-8.8888888888888889E-3</v>
      </c>
      <c r="Z357" s="33">
        <f t="shared" si="121"/>
        <v>1.4814814814814815E-2</v>
      </c>
      <c r="AA357" s="34">
        <v>3</v>
      </c>
      <c r="AB357" s="34">
        <v>3</v>
      </c>
      <c r="AC357" s="34">
        <v>0</v>
      </c>
      <c r="AD357" s="33">
        <f t="shared" si="122"/>
        <v>-1.1764705882352941E-2</v>
      </c>
      <c r="AE357" s="33">
        <f t="shared" si="123"/>
        <v>0</v>
      </c>
      <c r="AF357" s="34">
        <v>42</v>
      </c>
      <c r="AG357" s="34">
        <v>24</v>
      </c>
      <c r="AH357" s="34">
        <v>18</v>
      </c>
      <c r="AI357" s="33">
        <f t="shared" si="124"/>
        <v>-3.8461538461538464E-2</v>
      </c>
      <c r="AJ357" s="33">
        <f t="shared" si="125"/>
        <v>2.8846153846153848E-2</v>
      </c>
    </row>
    <row r="358" spans="1:36">
      <c r="A358" s="30" t="s">
        <v>92</v>
      </c>
      <c r="B358" s="31">
        <v>3069</v>
      </c>
      <c r="C358" s="32">
        <v>1485</v>
      </c>
      <c r="D358" s="32">
        <v>1584</v>
      </c>
      <c r="E358" s="33">
        <f t="shared" si="112"/>
        <v>-3.2076205287713842E-2</v>
      </c>
      <c r="F358" s="33">
        <f t="shared" si="113"/>
        <v>3.4214618973561428E-2</v>
      </c>
      <c r="G358" s="34">
        <v>2940</v>
      </c>
      <c r="H358" s="34">
        <v>1419</v>
      </c>
      <c r="I358" s="34">
        <v>1521</v>
      </c>
      <c r="J358" s="33">
        <f t="shared" si="114"/>
        <v>-3.3906810035842297E-2</v>
      </c>
      <c r="K358" s="35">
        <f t="shared" si="115"/>
        <v>3.6344086021505378E-2</v>
      </c>
      <c r="L358" s="34">
        <v>108</v>
      </c>
      <c r="M358" s="34">
        <v>57</v>
      </c>
      <c r="N358" s="34">
        <v>54</v>
      </c>
      <c r="O358" s="33">
        <f t="shared" si="116"/>
        <v>-1.3532763532763533E-2</v>
      </c>
      <c r="P358" s="33">
        <f t="shared" si="117"/>
        <v>1.282051282051282E-2</v>
      </c>
      <c r="Q358" s="34">
        <v>9</v>
      </c>
      <c r="R358" s="34">
        <v>3</v>
      </c>
      <c r="S358" s="34">
        <v>6</v>
      </c>
      <c r="T358" s="33">
        <f t="shared" si="118"/>
        <v>-3.4013605442176869E-3</v>
      </c>
      <c r="U358" s="33">
        <f t="shared" si="119"/>
        <v>6.8027210884353739E-3</v>
      </c>
      <c r="V358" s="34">
        <v>30</v>
      </c>
      <c r="W358" s="34">
        <v>9</v>
      </c>
      <c r="X358" s="34">
        <v>18</v>
      </c>
      <c r="Y358" s="33">
        <f t="shared" si="120"/>
        <v>-4.4444444444444444E-3</v>
      </c>
      <c r="Z358" s="33">
        <f t="shared" si="121"/>
        <v>8.8888888888888889E-3</v>
      </c>
      <c r="AA358" s="34">
        <v>3</v>
      </c>
      <c r="AB358" s="34">
        <v>0</v>
      </c>
      <c r="AC358" s="34">
        <v>3</v>
      </c>
      <c r="AD358" s="33">
        <f t="shared" si="122"/>
        <v>0</v>
      </c>
      <c r="AE358" s="33">
        <f t="shared" si="123"/>
        <v>1.1764705882352941E-2</v>
      </c>
      <c r="AF358" s="34">
        <v>42</v>
      </c>
      <c r="AG358" s="34">
        <v>24</v>
      </c>
      <c r="AH358" s="34">
        <v>18</v>
      </c>
      <c r="AI358" s="33">
        <f t="shared" si="124"/>
        <v>-3.8461538461538464E-2</v>
      </c>
      <c r="AJ358" s="33">
        <f t="shared" si="125"/>
        <v>2.8846153846153848E-2</v>
      </c>
    </row>
    <row r="359" spans="1:36">
      <c r="A359" s="30" t="s">
        <v>93</v>
      </c>
      <c r="B359" s="31">
        <v>2478</v>
      </c>
      <c r="C359" s="32">
        <v>1200</v>
      </c>
      <c r="D359" s="32">
        <v>1281</v>
      </c>
      <c r="E359" s="33">
        <f t="shared" si="112"/>
        <v>-2.5920165889061691E-2</v>
      </c>
      <c r="F359" s="33">
        <f t="shared" si="113"/>
        <v>2.7669777086573356E-2</v>
      </c>
      <c r="G359" s="34">
        <v>2397</v>
      </c>
      <c r="H359" s="34">
        <v>1155</v>
      </c>
      <c r="I359" s="34">
        <v>1242</v>
      </c>
      <c r="J359" s="33">
        <f t="shared" si="114"/>
        <v>-2.7598566308243727E-2</v>
      </c>
      <c r="K359" s="35">
        <f t="shared" si="115"/>
        <v>2.9677419354838711E-2</v>
      </c>
      <c r="L359" s="34">
        <v>57</v>
      </c>
      <c r="M359" s="34">
        <v>30</v>
      </c>
      <c r="N359" s="34">
        <v>27</v>
      </c>
      <c r="O359" s="33">
        <f t="shared" si="116"/>
        <v>-7.1225071225071226E-3</v>
      </c>
      <c r="P359" s="33">
        <f t="shared" si="117"/>
        <v>6.41025641025641E-3</v>
      </c>
      <c r="Q359" s="34">
        <v>12</v>
      </c>
      <c r="R359" s="34">
        <v>3</v>
      </c>
      <c r="S359" s="34">
        <v>6</v>
      </c>
      <c r="T359" s="33">
        <f t="shared" si="118"/>
        <v>-3.4013605442176869E-3</v>
      </c>
      <c r="U359" s="33">
        <f t="shared" si="119"/>
        <v>6.8027210884353739E-3</v>
      </c>
      <c r="V359" s="34">
        <v>21</v>
      </c>
      <c r="W359" s="34">
        <v>12</v>
      </c>
      <c r="X359" s="34">
        <v>9</v>
      </c>
      <c r="Y359" s="33">
        <f t="shared" si="120"/>
        <v>-5.9259259259259256E-3</v>
      </c>
      <c r="Z359" s="33">
        <f t="shared" si="121"/>
        <v>4.4444444444444444E-3</v>
      </c>
      <c r="AA359" s="34">
        <v>0</v>
      </c>
      <c r="AB359" s="34">
        <v>0</v>
      </c>
      <c r="AC359" s="34">
        <v>0</v>
      </c>
      <c r="AD359" s="33">
        <f t="shared" si="122"/>
        <v>0</v>
      </c>
      <c r="AE359" s="33">
        <f t="shared" si="123"/>
        <v>0</v>
      </c>
      <c r="AF359" s="34">
        <v>24</v>
      </c>
      <c r="AG359" s="34">
        <v>9</v>
      </c>
      <c r="AH359" s="34">
        <v>12</v>
      </c>
      <c r="AI359" s="33">
        <f t="shared" si="124"/>
        <v>-1.4423076923076924E-2</v>
      </c>
      <c r="AJ359" s="33">
        <f t="shared" si="125"/>
        <v>1.9230769230769232E-2</v>
      </c>
    </row>
    <row r="360" spans="1:36">
      <c r="A360" s="30" t="s">
        <v>94</v>
      </c>
      <c r="B360" s="31">
        <v>1923</v>
      </c>
      <c r="C360" s="32">
        <v>894</v>
      </c>
      <c r="D360" s="32">
        <v>1029</v>
      </c>
      <c r="E360" s="33">
        <f t="shared" si="112"/>
        <v>-1.9310523587350959E-2</v>
      </c>
      <c r="F360" s="33">
        <f t="shared" si="113"/>
        <v>2.2226542249870401E-2</v>
      </c>
      <c r="G360" s="34">
        <v>1872</v>
      </c>
      <c r="H360" s="34">
        <v>870</v>
      </c>
      <c r="I360" s="34">
        <v>1002</v>
      </c>
      <c r="J360" s="33">
        <f t="shared" si="114"/>
        <v>-2.078853046594982E-2</v>
      </c>
      <c r="K360" s="35">
        <f t="shared" si="115"/>
        <v>2.3942652329749105E-2</v>
      </c>
      <c r="L360" s="34">
        <v>45</v>
      </c>
      <c r="M360" s="34">
        <v>24</v>
      </c>
      <c r="N360" s="34">
        <v>21</v>
      </c>
      <c r="O360" s="33">
        <f t="shared" si="116"/>
        <v>-5.6980056980056983E-3</v>
      </c>
      <c r="P360" s="33">
        <f t="shared" si="117"/>
        <v>4.9857549857549857E-3</v>
      </c>
      <c r="Q360" s="34">
        <v>9</v>
      </c>
      <c r="R360" s="34">
        <v>3</v>
      </c>
      <c r="S360" s="34">
        <v>3</v>
      </c>
      <c r="T360" s="33">
        <f t="shared" si="118"/>
        <v>-3.4013605442176869E-3</v>
      </c>
      <c r="U360" s="33">
        <f t="shared" si="119"/>
        <v>3.4013605442176869E-3</v>
      </c>
      <c r="V360" s="34">
        <v>18</v>
      </c>
      <c r="W360" s="34">
        <v>6</v>
      </c>
      <c r="X360" s="34">
        <v>9</v>
      </c>
      <c r="Y360" s="33">
        <f t="shared" si="120"/>
        <v>-2.9629629629629628E-3</v>
      </c>
      <c r="Z360" s="33">
        <f t="shared" si="121"/>
        <v>4.4444444444444444E-3</v>
      </c>
      <c r="AA360" s="34">
        <v>3</v>
      </c>
      <c r="AB360" s="34">
        <v>0</v>
      </c>
      <c r="AC360" s="34">
        <v>3</v>
      </c>
      <c r="AD360" s="33">
        <f t="shared" si="122"/>
        <v>0</v>
      </c>
      <c r="AE360" s="33">
        <f t="shared" si="123"/>
        <v>1.1764705882352941E-2</v>
      </c>
      <c r="AF360" s="34">
        <v>15</v>
      </c>
      <c r="AG360" s="34">
        <v>9</v>
      </c>
      <c r="AH360" s="34">
        <v>6</v>
      </c>
      <c r="AI360" s="33">
        <f t="shared" si="124"/>
        <v>-1.4423076923076924E-2</v>
      </c>
      <c r="AJ360" s="33">
        <f t="shared" si="125"/>
        <v>9.6153846153846159E-3</v>
      </c>
    </row>
    <row r="361" spans="1:36">
      <c r="A361" s="30" t="s">
        <v>95</v>
      </c>
      <c r="B361" s="31">
        <v>1350</v>
      </c>
      <c r="C361" s="32">
        <v>582</v>
      </c>
      <c r="D361" s="32">
        <v>771</v>
      </c>
      <c r="E361" s="33">
        <f t="shared" si="112"/>
        <v>-1.2571280456194919E-2</v>
      </c>
      <c r="F361" s="33">
        <f t="shared" si="113"/>
        <v>1.6653706583722137E-2</v>
      </c>
      <c r="G361" s="34">
        <v>1329</v>
      </c>
      <c r="H361" s="34">
        <v>567</v>
      </c>
      <c r="I361" s="34">
        <v>762</v>
      </c>
      <c r="J361" s="33">
        <f t="shared" si="114"/>
        <v>-1.3548387096774193E-2</v>
      </c>
      <c r="K361" s="35">
        <f t="shared" si="115"/>
        <v>1.8207885304659499E-2</v>
      </c>
      <c r="L361" s="34">
        <v>24</v>
      </c>
      <c r="M361" s="34">
        <v>9</v>
      </c>
      <c r="N361" s="34">
        <v>15</v>
      </c>
      <c r="O361" s="33">
        <f t="shared" si="116"/>
        <v>-2.136752136752137E-3</v>
      </c>
      <c r="P361" s="33">
        <f t="shared" si="117"/>
        <v>3.5612535612535613E-3</v>
      </c>
      <c r="Q361" s="34">
        <v>3</v>
      </c>
      <c r="R361" s="34">
        <v>3</v>
      </c>
      <c r="S361" s="34">
        <v>0</v>
      </c>
      <c r="T361" s="33">
        <f t="shared" si="118"/>
        <v>-3.4013605442176869E-3</v>
      </c>
      <c r="U361" s="33">
        <f t="shared" si="119"/>
        <v>0</v>
      </c>
      <c r="V361" s="34">
        <v>9</v>
      </c>
      <c r="W361" s="34">
        <v>3</v>
      </c>
      <c r="X361" s="34">
        <v>3</v>
      </c>
      <c r="Y361" s="33">
        <f t="shared" si="120"/>
        <v>-1.4814814814814814E-3</v>
      </c>
      <c r="Z361" s="33">
        <f t="shared" si="121"/>
        <v>1.4814814814814814E-3</v>
      </c>
      <c r="AA361" s="34">
        <v>0</v>
      </c>
      <c r="AB361" s="34">
        <v>0</v>
      </c>
      <c r="AC361" s="34">
        <v>0</v>
      </c>
      <c r="AD361" s="33">
        <f t="shared" si="122"/>
        <v>0</v>
      </c>
      <c r="AE361" s="33">
        <f t="shared" si="123"/>
        <v>0</v>
      </c>
      <c r="AF361" s="34">
        <v>6</v>
      </c>
      <c r="AG361" s="34">
        <v>6</v>
      </c>
      <c r="AH361" s="34">
        <v>3</v>
      </c>
      <c r="AI361" s="33">
        <f t="shared" si="124"/>
        <v>-9.6153846153846159E-3</v>
      </c>
      <c r="AJ361" s="33">
        <f t="shared" si="125"/>
        <v>4.807692307692308E-3</v>
      </c>
    </row>
    <row r="362" spans="1:36">
      <c r="A362" s="30" t="s">
        <v>283</v>
      </c>
      <c r="B362" s="31">
        <v>825</v>
      </c>
      <c r="C362" s="32">
        <v>354</v>
      </c>
      <c r="D362" s="32">
        <v>477</v>
      </c>
      <c r="E362" s="33">
        <f t="shared" si="112"/>
        <v>-7.6464489372731984E-3</v>
      </c>
      <c r="F362" s="33">
        <f t="shared" si="113"/>
        <v>1.0303265940902022E-2</v>
      </c>
      <c r="G362" s="34">
        <v>819</v>
      </c>
      <c r="H362" s="34">
        <v>348</v>
      </c>
      <c r="I362" s="34">
        <v>471</v>
      </c>
      <c r="J362" s="33">
        <f t="shared" si="114"/>
        <v>-8.3154121863799283E-3</v>
      </c>
      <c r="K362" s="35">
        <f t="shared" si="115"/>
        <v>1.1254480286738351E-2</v>
      </c>
      <c r="L362" s="34">
        <v>12</v>
      </c>
      <c r="M362" s="34">
        <v>6</v>
      </c>
      <c r="N362" s="34">
        <v>9</v>
      </c>
      <c r="O362" s="33">
        <f t="shared" si="116"/>
        <v>-1.4245014245014246E-3</v>
      </c>
      <c r="P362" s="33">
        <f t="shared" si="117"/>
        <v>2.136752136752137E-3</v>
      </c>
      <c r="Q362" s="34">
        <v>0</v>
      </c>
      <c r="R362" s="34">
        <v>0</v>
      </c>
      <c r="S362" s="34">
        <v>0</v>
      </c>
      <c r="T362" s="33">
        <f t="shared" si="118"/>
        <v>0</v>
      </c>
      <c r="U362" s="33">
        <f t="shared" si="119"/>
        <v>0</v>
      </c>
      <c r="V362" s="34">
        <v>3</v>
      </c>
      <c r="W362" s="34">
        <v>3</v>
      </c>
      <c r="X362" s="34">
        <v>0</v>
      </c>
      <c r="Y362" s="33">
        <f t="shared" si="120"/>
        <v>-1.4814814814814814E-3</v>
      </c>
      <c r="Z362" s="33">
        <f t="shared" si="121"/>
        <v>0</v>
      </c>
      <c r="AA362" s="34">
        <v>0</v>
      </c>
      <c r="AB362" s="34">
        <v>0</v>
      </c>
      <c r="AC362" s="34">
        <v>0</v>
      </c>
      <c r="AD362" s="33">
        <f t="shared" si="122"/>
        <v>0</v>
      </c>
      <c r="AE362" s="33">
        <f t="shared" si="123"/>
        <v>0</v>
      </c>
      <c r="AF362" s="34">
        <v>3</v>
      </c>
      <c r="AG362" s="34">
        <v>0</v>
      </c>
      <c r="AH362" s="34">
        <v>3</v>
      </c>
      <c r="AI362" s="33">
        <f t="shared" si="124"/>
        <v>0</v>
      </c>
      <c r="AJ362" s="33">
        <f t="shared" si="125"/>
        <v>4.807692307692308E-3</v>
      </c>
    </row>
    <row r="363" spans="1:36">
      <c r="A363" s="30" t="s">
        <v>282</v>
      </c>
      <c r="B363" s="31">
        <v>480</v>
      </c>
      <c r="C363" s="32">
        <v>150</v>
      </c>
      <c r="D363" s="32">
        <v>330</v>
      </c>
      <c r="E363" s="33">
        <f t="shared" si="112"/>
        <v>-3.2400207361327114E-3</v>
      </c>
      <c r="F363" s="33">
        <f t="shared" si="113"/>
        <v>7.1280456194919651E-3</v>
      </c>
      <c r="G363" s="34">
        <v>474</v>
      </c>
      <c r="H363" s="34">
        <v>150</v>
      </c>
      <c r="I363" s="34">
        <v>324</v>
      </c>
      <c r="J363" s="33">
        <f t="shared" si="114"/>
        <v>-3.5842293906810036E-3</v>
      </c>
      <c r="K363" s="35">
        <f t="shared" si="115"/>
        <v>7.7419354838709677E-3</v>
      </c>
      <c r="L363" s="34">
        <v>9</v>
      </c>
      <c r="M363" s="34">
        <v>3</v>
      </c>
      <c r="N363" s="34">
        <v>6</v>
      </c>
      <c r="O363" s="33">
        <f t="shared" si="116"/>
        <v>-7.1225071225071229E-4</v>
      </c>
      <c r="P363" s="33">
        <f t="shared" si="117"/>
        <v>1.4245014245014246E-3</v>
      </c>
      <c r="Q363" s="34">
        <v>3</v>
      </c>
      <c r="R363" s="34">
        <v>0</v>
      </c>
      <c r="S363" s="34">
        <v>0</v>
      </c>
      <c r="T363" s="33">
        <f t="shared" si="118"/>
        <v>0</v>
      </c>
      <c r="U363" s="33">
        <f t="shared" si="119"/>
        <v>0</v>
      </c>
      <c r="V363" s="34">
        <v>3</v>
      </c>
      <c r="W363" s="34">
        <v>0</v>
      </c>
      <c r="X363" s="34">
        <v>3</v>
      </c>
      <c r="Y363" s="33">
        <f t="shared" si="120"/>
        <v>0</v>
      </c>
      <c r="Z363" s="33">
        <f t="shared" si="121"/>
        <v>1.4814814814814814E-3</v>
      </c>
      <c r="AA363" s="34">
        <v>0</v>
      </c>
      <c r="AB363" s="34">
        <v>0</v>
      </c>
      <c r="AC363" s="34">
        <v>0</v>
      </c>
      <c r="AD363" s="33">
        <f t="shared" si="122"/>
        <v>0</v>
      </c>
      <c r="AE363" s="33">
        <f t="shared" si="123"/>
        <v>0</v>
      </c>
      <c r="AF363" s="34">
        <v>0</v>
      </c>
      <c r="AG363" s="34">
        <v>0</v>
      </c>
      <c r="AH363" s="34">
        <v>0</v>
      </c>
      <c r="AI363" s="33">
        <f t="shared" si="124"/>
        <v>0</v>
      </c>
      <c r="AJ363" s="33">
        <f t="shared" si="125"/>
        <v>0</v>
      </c>
    </row>
    <row r="364" spans="1:36">
      <c r="A364" s="30" t="s">
        <v>76</v>
      </c>
      <c r="B364" s="32">
        <v>46296</v>
      </c>
      <c r="C364" s="32">
        <v>22812</v>
      </c>
      <c r="D364" s="32">
        <v>23481</v>
      </c>
      <c r="E364" s="33">
        <f t="shared" si="112"/>
        <v>-0.49274235355106272</v>
      </c>
      <c r="F364" s="33">
        <f t="shared" si="113"/>
        <v>0.50719284603421466</v>
      </c>
      <c r="G364" s="34">
        <v>41850</v>
      </c>
      <c r="H364" s="34">
        <v>20439</v>
      </c>
      <c r="I364" s="34">
        <v>21408</v>
      </c>
      <c r="J364" s="33">
        <f t="shared" si="114"/>
        <v>-0.48838709677419356</v>
      </c>
      <c r="K364" s="35">
        <f t="shared" si="115"/>
        <v>0.51154121863799284</v>
      </c>
      <c r="L364" s="34">
        <v>4212</v>
      </c>
      <c r="M364" s="34">
        <v>2085</v>
      </c>
      <c r="N364" s="34">
        <v>2130</v>
      </c>
      <c r="O364" s="33">
        <f t="shared" si="116"/>
        <v>-0.49501424501424501</v>
      </c>
      <c r="P364" s="33">
        <f t="shared" si="117"/>
        <v>0.50569800569800571</v>
      </c>
      <c r="Q364" s="34">
        <v>882</v>
      </c>
      <c r="R364" s="34">
        <v>492</v>
      </c>
      <c r="S364" s="34">
        <v>390</v>
      </c>
      <c r="T364" s="33">
        <f t="shared" si="118"/>
        <v>-0.55782312925170063</v>
      </c>
      <c r="U364" s="33">
        <f t="shared" si="119"/>
        <v>0.44217687074829931</v>
      </c>
      <c r="V364" s="34">
        <v>2025</v>
      </c>
      <c r="W364" s="34">
        <v>1035</v>
      </c>
      <c r="X364" s="34">
        <v>993</v>
      </c>
      <c r="Y364" s="33">
        <f t="shared" si="120"/>
        <v>-0.51111111111111107</v>
      </c>
      <c r="Z364" s="33">
        <f t="shared" si="121"/>
        <v>0.49037037037037035</v>
      </c>
      <c r="AA364" s="34">
        <v>255</v>
      </c>
      <c r="AB364" s="34">
        <v>141</v>
      </c>
      <c r="AC364" s="34">
        <v>114</v>
      </c>
      <c r="AD364" s="33">
        <f t="shared" si="122"/>
        <v>-0.55294117647058827</v>
      </c>
      <c r="AE364" s="33">
        <f t="shared" si="123"/>
        <v>0.44705882352941179</v>
      </c>
      <c r="AF364" s="34">
        <v>624</v>
      </c>
      <c r="AG364" s="34">
        <v>363</v>
      </c>
      <c r="AH364" s="34">
        <v>258</v>
      </c>
      <c r="AI364" s="33">
        <f t="shared" si="124"/>
        <v>-0.58173076923076927</v>
      </c>
      <c r="AJ364" s="33">
        <f t="shared" si="125"/>
        <v>0.41346153846153844</v>
      </c>
    </row>
    <row r="365" spans="1:36">
      <c r="A365" s="36"/>
      <c r="B365" s="36"/>
      <c r="C365" s="36"/>
      <c r="D365" s="36"/>
      <c r="E365" s="36"/>
      <c r="F365" s="36"/>
      <c r="O365" s="37"/>
    </row>
    <row r="366" spans="1:36">
      <c r="A366" s="36"/>
      <c r="B366" s="36"/>
      <c r="C366" s="36"/>
      <c r="D366" s="36"/>
      <c r="E366" s="36"/>
      <c r="F366" s="36"/>
    </row>
    <row r="367" spans="1:36">
      <c r="A367" s="38"/>
      <c r="B367" s="38"/>
      <c r="C367" s="38"/>
      <c r="D367" s="38"/>
      <c r="E367" s="38"/>
      <c r="F367" s="38"/>
    </row>
    <row r="368" spans="1:36">
      <c r="A368" s="38"/>
      <c r="B368" s="38"/>
      <c r="C368" s="38"/>
      <c r="D368" s="38"/>
      <c r="E368" s="38"/>
      <c r="F368" s="38"/>
    </row>
    <row r="369" spans="1:45">
      <c r="A369" s="38"/>
      <c r="B369" s="38"/>
      <c r="C369" s="38"/>
      <c r="D369" s="38"/>
      <c r="E369" s="38"/>
      <c r="F369" s="38"/>
    </row>
    <row r="370" spans="1:45">
      <c r="A370" s="38"/>
      <c r="B370" s="38"/>
      <c r="C370" s="38"/>
      <c r="D370" s="38"/>
      <c r="E370" s="38"/>
      <c r="F370" s="38"/>
    </row>
    <row r="371" spans="1:45">
      <c r="A371" s="38"/>
      <c r="B371" s="38"/>
      <c r="C371" s="38"/>
      <c r="D371" s="38"/>
      <c r="E371" s="38"/>
      <c r="F371" s="38"/>
    </row>
    <row r="372" spans="1:45">
      <c r="A372" s="38"/>
      <c r="B372" s="38"/>
      <c r="C372" s="38"/>
      <c r="D372" s="38"/>
      <c r="E372" s="38"/>
      <c r="F372" s="38"/>
    </row>
    <row r="373" spans="1:45">
      <c r="A373" s="38"/>
      <c r="B373" s="38"/>
      <c r="C373" s="38"/>
      <c r="D373" s="38"/>
      <c r="E373" s="38"/>
      <c r="F373" s="38"/>
    </row>
    <row r="374" spans="1:45">
      <c r="A374" s="38"/>
      <c r="B374" s="38"/>
      <c r="C374" s="38"/>
      <c r="D374" s="38"/>
      <c r="E374" s="38"/>
      <c r="F374" s="38"/>
    </row>
    <row r="375" spans="1:45">
      <c r="A375" s="38"/>
      <c r="B375" s="38"/>
      <c r="C375" s="38"/>
      <c r="D375" s="38"/>
      <c r="E375" s="38"/>
      <c r="F375" s="38"/>
    </row>
    <row r="376" spans="1:45">
      <c r="A376" s="38"/>
      <c r="B376" s="38"/>
      <c r="C376" s="38"/>
      <c r="D376" s="38"/>
      <c r="E376" s="38"/>
      <c r="F376" s="38"/>
    </row>
    <row r="377" spans="1:45">
      <c r="A377" s="38"/>
      <c r="B377" s="38"/>
      <c r="C377" s="38"/>
      <c r="D377" s="38"/>
      <c r="E377" s="38"/>
      <c r="F377" s="38"/>
    </row>
    <row r="384" spans="1:45" ht="24.95" customHeight="1">
      <c r="A384" s="126" t="s">
        <v>52</v>
      </c>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row>
    <row r="385" spans="1:45">
      <c r="A385" s="28"/>
      <c r="B385" s="295" t="s">
        <v>44</v>
      </c>
      <c r="C385" s="296"/>
      <c r="D385" s="296"/>
      <c r="E385" s="296"/>
      <c r="F385" s="297"/>
      <c r="G385" s="298" t="s">
        <v>67</v>
      </c>
      <c r="H385" s="299"/>
      <c r="I385" s="299"/>
      <c r="J385" s="299"/>
      <c r="K385" s="300"/>
      <c r="L385" s="294" t="s">
        <v>68</v>
      </c>
      <c r="M385" s="294"/>
      <c r="N385" s="294"/>
      <c r="O385" s="294"/>
      <c r="P385" s="294"/>
      <c r="Q385" s="294" t="s">
        <v>69</v>
      </c>
      <c r="R385" s="294"/>
      <c r="S385" s="294"/>
      <c r="T385" s="294"/>
      <c r="U385" s="294"/>
      <c r="V385" s="294" t="s">
        <v>70</v>
      </c>
      <c r="W385" s="294"/>
      <c r="X385" s="294"/>
      <c r="Y385" s="294"/>
      <c r="Z385" s="294"/>
      <c r="AA385" s="294" t="s">
        <v>71</v>
      </c>
      <c r="AB385" s="294"/>
      <c r="AC385" s="294"/>
      <c r="AD385" s="294"/>
      <c r="AE385" s="294"/>
      <c r="AF385" s="294" t="s">
        <v>72</v>
      </c>
      <c r="AG385" s="294"/>
      <c r="AH385" s="294"/>
      <c r="AI385" s="294"/>
      <c r="AJ385" s="294"/>
      <c r="AK385" s="29"/>
      <c r="AL385" s="29"/>
      <c r="AM385" s="29"/>
      <c r="AN385" s="29"/>
      <c r="AO385" s="29"/>
      <c r="AP385" s="29"/>
      <c r="AQ385" s="29"/>
      <c r="AR385" s="29"/>
      <c r="AS385" s="29"/>
    </row>
    <row r="386" spans="1:45">
      <c r="A386" s="176" t="s">
        <v>73</v>
      </c>
      <c r="B386" s="176" t="s">
        <v>76</v>
      </c>
      <c r="C386" s="176" t="s">
        <v>74</v>
      </c>
      <c r="D386" s="176" t="s">
        <v>75</v>
      </c>
      <c r="E386" s="176" t="s">
        <v>77</v>
      </c>
      <c r="F386" s="176" t="s">
        <v>78</v>
      </c>
      <c r="G386" s="183" t="s">
        <v>76</v>
      </c>
      <c r="H386" s="183" t="s">
        <v>74</v>
      </c>
      <c r="I386" s="183" t="s">
        <v>75</v>
      </c>
      <c r="J386" s="176" t="s">
        <v>77</v>
      </c>
      <c r="K386" s="176" t="s">
        <v>78</v>
      </c>
      <c r="L386" s="183" t="s">
        <v>76</v>
      </c>
      <c r="M386" s="183" t="s">
        <v>74</v>
      </c>
      <c r="N386" s="183" t="s">
        <v>75</v>
      </c>
      <c r="O386" s="176" t="s">
        <v>77</v>
      </c>
      <c r="P386" s="176" t="s">
        <v>78</v>
      </c>
      <c r="Q386" s="183" t="s">
        <v>76</v>
      </c>
      <c r="R386" s="183" t="s">
        <v>74</v>
      </c>
      <c r="S386" s="183" t="s">
        <v>75</v>
      </c>
      <c r="T386" s="176" t="s">
        <v>77</v>
      </c>
      <c r="U386" s="176" t="s">
        <v>78</v>
      </c>
      <c r="V386" s="183" t="s">
        <v>76</v>
      </c>
      <c r="W386" s="183" t="s">
        <v>74</v>
      </c>
      <c r="X386" s="183" t="s">
        <v>75</v>
      </c>
      <c r="Y386" s="176" t="s">
        <v>77</v>
      </c>
      <c r="Z386" s="176" t="s">
        <v>78</v>
      </c>
      <c r="AA386" s="183" t="s">
        <v>76</v>
      </c>
      <c r="AB386" s="183" t="s">
        <v>74</v>
      </c>
      <c r="AC386" s="183" t="s">
        <v>75</v>
      </c>
      <c r="AD386" s="176" t="s">
        <v>77</v>
      </c>
      <c r="AE386" s="176" t="s">
        <v>78</v>
      </c>
      <c r="AF386" s="183" t="s">
        <v>76</v>
      </c>
      <c r="AG386" s="183" t="s">
        <v>74</v>
      </c>
      <c r="AH386" s="183" t="s">
        <v>75</v>
      </c>
      <c r="AI386" s="176" t="s">
        <v>77</v>
      </c>
      <c r="AJ386" s="176" t="s">
        <v>78</v>
      </c>
    </row>
    <row r="387" spans="1:45">
      <c r="A387" s="30" t="s">
        <v>79</v>
      </c>
      <c r="B387" s="31">
        <v>261</v>
      </c>
      <c r="C387" s="32">
        <v>138</v>
      </c>
      <c r="D387" s="32">
        <v>126</v>
      </c>
      <c r="E387" s="33">
        <f>-1*C387/$B$406</f>
        <v>-2.8360049321824909E-2</v>
      </c>
      <c r="F387" s="33">
        <f>D387/$B$406</f>
        <v>2.5893958076448828E-2</v>
      </c>
      <c r="G387" s="34">
        <v>234</v>
      </c>
      <c r="H387" s="34">
        <v>126</v>
      </c>
      <c r="I387" s="34">
        <v>111</v>
      </c>
      <c r="J387" s="33">
        <f>-1*H387/$G$406</f>
        <v>-2.9978586723768737E-2</v>
      </c>
      <c r="K387" s="35">
        <f>I387/$G$406</f>
        <v>2.6409707351891507E-2</v>
      </c>
      <c r="L387" s="34">
        <v>33</v>
      </c>
      <c r="M387" s="34">
        <v>15</v>
      </c>
      <c r="N387" s="34">
        <v>18</v>
      </c>
      <c r="O387" s="33">
        <f>-1*M387/$L$406</f>
        <v>-4.5045045045045043E-2</v>
      </c>
      <c r="P387" s="33">
        <f>N387/$L$406</f>
        <v>5.4054054054054057E-2</v>
      </c>
      <c r="Q387" s="34">
        <v>6</v>
      </c>
      <c r="R387" s="34">
        <v>3</v>
      </c>
      <c r="S387" s="34">
        <v>3</v>
      </c>
      <c r="T387" s="33">
        <f>-1*R387/$Q$406</f>
        <v>-5.2631578947368418E-2</v>
      </c>
      <c r="U387" s="33">
        <f>S387/$Q$406</f>
        <v>5.2631578947368418E-2</v>
      </c>
      <c r="V387" s="34">
        <v>18</v>
      </c>
      <c r="W387" s="34">
        <v>6</v>
      </c>
      <c r="X387" s="34">
        <v>9</v>
      </c>
      <c r="Y387" s="33">
        <f>-1*W387/$V$406</f>
        <v>-1.3888888888888888E-2</v>
      </c>
      <c r="Z387" s="33">
        <f>X387/$V$406</f>
        <v>2.0833333333333332E-2</v>
      </c>
      <c r="AA387" s="34">
        <v>3</v>
      </c>
      <c r="AB387" s="34">
        <v>0</v>
      </c>
      <c r="AC387" s="34">
        <v>0</v>
      </c>
      <c r="AD387" s="33">
        <f>-1*AB387/$AA$406</f>
        <v>0</v>
      </c>
      <c r="AE387" s="33">
        <f>AC387/$AA$406</f>
        <v>0</v>
      </c>
      <c r="AF387" s="34">
        <v>9</v>
      </c>
      <c r="AG387" s="34">
        <v>3</v>
      </c>
      <c r="AH387" s="34">
        <v>6</v>
      </c>
      <c r="AI387" s="33">
        <f>-1*AG387/$AF$406</f>
        <v>-0.04</v>
      </c>
      <c r="AJ387" s="33">
        <f>AH387/$AF$406</f>
        <v>0.08</v>
      </c>
    </row>
    <row r="388" spans="1:45">
      <c r="A388" s="30" t="s">
        <v>80</v>
      </c>
      <c r="B388" s="31">
        <v>273</v>
      </c>
      <c r="C388" s="32">
        <v>141</v>
      </c>
      <c r="D388" s="32">
        <v>135</v>
      </c>
      <c r="E388" s="33">
        <f t="shared" ref="E388:E406" si="126">-1*C388/$B$406</f>
        <v>-2.8976572133168926E-2</v>
      </c>
      <c r="F388" s="33">
        <f t="shared" ref="F388:F406" si="127">D388/$B$406</f>
        <v>2.7743526510480888E-2</v>
      </c>
      <c r="G388" s="34">
        <v>237</v>
      </c>
      <c r="H388" s="34">
        <v>120</v>
      </c>
      <c r="I388" s="34">
        <v>117</v>
      </c>
      <c r="J388" s="33">
        <f t="shared" ref="J388:J406" si="128">-1*H388/$G$406</f>
        <v>-2.8551034975017844E-2</v>
      </c>
      <c r="K388" s="35">
        <f t="shared" ref="K388:K406" si="129">I388/$G$406</f>
        <v>2.7837259100642397E-2</v>
      </c>
      <c r="L388" s="34">
        <v>39</v>
      </c>
      <c r="M388" s="34">
        <v>15</v>
      </c>
      <c r="N388" s="34">
        <v>21</v>
      </c>
      <c r="O388" s="33">
        <f t="shared" ref="O388:O406" si="130">-1*M388/$L$406</f>
        <v>-4.5045045045045043E-2</v>
      </c>
      <c r="P388" s="33">
        <f t="shared" ref="P388:P406" si="131">N388/$L$406</f>
        <v>6.3063063063063057E-2</v>
      </c>
      <c r="Q388" s="34">
        <v>6</v>
      </c>
      <c r="R388" s="34">
        <v>3</v>
      </c>
      <c r="S388" s="34">
        <v>6</v>
      </c>
      <c r="T388" s="33">
        <f t="shared" ref="T388:T406" si="132">-1*R388/$Q$406</f>
        <v>-5.2631578947368418E-2</v>
      </c>
      <c r="U388" s="33">
        <f t="shared" ref="U388:U406" si="133">S388/$Q$406</f>
        <v>0.10526315789473684</v>
      </c>
      <c r="V388" s="34">
        <v>18</v>
      </c>
      <c r="W388" s="34">
        <v>12</v>
      </c>
      <c r="X388" s="34">
        <v>9</v>
      </c>
      <c r="Y388" s="33">
        <f t="shared" ref="Y388:Y406" si="134">-1*W388/$V$406</f>
        <v>-2.7777777777777776E-2</v>
      </c>
      <c r="Z388" s="33">
        <f t="shared" ref="Z388:Z406" si="135">X388/$V$406</f>
        <v>2.0833333333333332E-2</v>
      </c>
      <c r="AA388" s="34">
        <v>3</v>
      </c>
      <c r="AB388" s="34">
        <v>0</v>
      </c>
      <c r="AC388" s="34">
        <v>3</v>
      </c>
      <c r="AD388" s="33">
        <f t="shared" ref="AD388:AD406" si="136">-1*AB388/$AA$406</f>
        <v>0</v>
      </c>
      <c r="AE388" s="33">
        <f t="shared" ref="AE388:AE406" si="137">AC388/$AA$406</f>
        <v>3.3333333333333333E-2</v>
      </c>
      <c r="AF388" s="34">
        <v>6</v>
      </c>
      <c r="AG388" s="34">
        <v>3</v>
      </c>
      <c r="AH388" s="34">
        <v>3</v>
      </c>
      <c r="AI388" s="33">
        <f t="shared" ref="AI388:AI406" si="138">-1*AG388/$AF$406</f>
        <v>-0.04</v>
      </c>
      <c r="AJ388" s="33">
        <f t="shared" ref="AJ388:AJ406" si="139">AH388/$AF$406</f>
        <v>0.04</v>
      </c>
    </row>
    <row r="389" spans="1:45">
      <c r="A389" s="30" t="s">
        <v>81</v>
      </c>
      <c r="B389" s="31">
        <v>264</v>
      </c>
      <c r="C389" s="32">
        <v>159</v>
      </c>
      <c r="D389" s="32">
        <v>102</v>
      </c>
      <c r="E389" s="33">
        <f t="shared" si="126"/>
        <v>-3.2675709001233046E-2</v>
      </c>
      <c r="F389" s="33">
        <f t="shared" si="127"/>
        <v>2.096177558569667E-2</v>
      </c>
      <c r="G389" s="34">
        <v>237</v>
      </c>
      <c r="H389" s="34">
        <v>144</v>
      </c>
      <c r="I389" s="34">
        <v>90</v>
      </c>
      <c r="J389" s="33">
        <f t="shared" si="128"/>
        <v>-3.4261241970021415E-2</v>
      </c>
      <c r="K389" s="35">
        <f t="shared" si="129"/>
        <v>2.1413276231263382E-2</v>
      </c>
      <c r="L389" s="34">
        <v>33</v>
      </c>
      <c r="M389" s="34">
        <v>18</v>
      </c>
      <c r="N389" s="34">
        <v>18</v>
      </c>
      <c r="O389" s="33">
        <f t="shared" si="130"/>
        <v>-5.4054054054054057E-2</v>
      </c>
      <c r="P389" s="33">
        <f t="shared" si="131"/>
        <v>5.4054054054054057E-2</v>
      </c>
      <c r="Q389" s="34">
        <v>6</v>
      </c>
      <c r="R389" s="34">
        <v>3</v>
      </c>
      <c r="S389" s="34">
        <v>3</v>
      </c>
      <c r="T389" s="33">
        <f t="shared" si="132"/>
        <v>-5.2631578947368418E-2</v>
      </c>
      <c r="U389" s="33">
        <f t="shared" si="133"/>
        <v>5.2631578947368418E-2</v>
      </c>
      <c r="V389" s="34">
        <v>24</v>
      </c>
      <c r="W389" s="34">
        <v>15</v>
      </c>
      <c r="X389" s="34">
        <v>6</v>
      </c>
      <c r="Y389" s="33">
        <f t="shared" si="134"/>
        <v>-3.4722222222222224E-2</v>
      </c>
      <c r="Z389" s="33">
        <f t="shared" si="135"/>
        <v>1.3888888888888888E-2</v>
      </c>
      <c r="AA389" s="34">
        <v>3</v>
      </c>
      <c r="AB389" s="34">
        <v>0</v>
      </c>
      <c r="AC389" s="34">
        <v>3</v>
      </c>
      <c r="AD389" s="33">
        <f t="shared" si="136"/>
        <v>0</v>
      </c>
      <c r="AE389" s="33">
        <f t="shared" si="137"/>
        <v>3.3333333333333333E-2</v>
      </c>
      <c r="AF389" s="34">
        <v>6</v>
      </c>
      <c r="AG389" s="34">
        <v>3</v>
      </c>
      <c r="AH389" s="34">
        <v>3</v>
      </c>
      <c r="AI389" s="33">
        <f t="shared" si="138"/>
        <v>-0.04</v>
      </c>
      <c r="AJ389" s="33">
        <f t="shared" si="139"/>
        <v>0.04</v>
      </c>
    </row>
    <row r="390" spans="1:45">
      <c r="A390" s="30" t="s">
        <v>82</v>
      </c>
      <c r="B390" s="31">
        <v>276</v>
      </c>
      <c r="C390" s="32">
        <v>156</v>
      </c>
      <c r="D390" s="32">
        <v>123</v>
      </c>
      <c r="E390" s="33">
        <f t="shared" si="126"/>
        <v>-3.2059186189889025E-2</v>
      </c>
      <c r="F390" s="33">
        <f t="shared" si="127"/>
        <v>2.5277435265104811E-2</v>
      </c>
      <c r="G390" s="34">
        <v>249</v>
      </c>
      <c r="H390" s="34">
        <v>138</v>
      </c>
      <c r="I390" s="34">
        <v>108</v>
      </c>
      <c r="J390" s="33">
        <f t="shared" si="128"/>
        <v>-3.2833690221270521E-2</v>
      </c>
      <c r="K390" s="35">
        <f t="shared" si="129"/>
        <v>2.569593147751606E-2</v>
      </c>
      <c r="L390" s="34">
        <v>42</v>
      </c>
      <c r="M390" s="34">
        <v>27</v>
      </c>
      <c r="N390" s="34">
        <v>15</v>
      </c>
      <c r="O390" s="33">
        <f t="shared" si="130"/>
        <v>-8.1081081081081086E-2</v>
      </c>
      <c r="P390" s="33">
        <f t="shared" si="131"/>
        <v>4.5045045045045043E-2</v>
      </c>
      <c r="Q390" s="34">
        <v>3</v>
      </c>
      <c r="R390" s="34">
        <v>0</v>
      </c>
      <c r="S390" s="34">
        <v>3</v>
      </c>
      <c r="T390" s="33">
        <f t="shared" si="132"/>
        <v>0</v>
      </c>
      <c r="U390" s="33">
        <f t="shared" si="133"/>
        <v>5.2631578947368418E-2</v>
      </c>
      <c r="V390" s="34">
        <v>21</v>
      </c>
      <c r="W390" s="34">
        <v>12</v>
      </c>
      <c r="X390" s="34">
        <v>9</v>
      </c>
      <c r="Y390" s="33">
        <f t="shared" si="134"/>
        <v>-2.7777777777777776E-2</v>
      </c>
      <c r="Z390" s="33">
        <f t="shared" si="135"/>
        <v>2.0833333333333332E-2</v>
      </c>
      <c r="AA390" s="34">
        <v>3</v>
      </c>
      <c r="AB390" s="34">
        <v>3</v>
      </c>
      <c r="AC390" s="34">
        <v>0</v>
      </c>
      <c r="AD390" s="33">
        <f t="shared" si="136"/>
        <v>-3.3333333333333333E-2</v>
      </c>
      <c r="AE390" s="33">
        <f t="shared" si="137"/>
        <v>0</v>
      </c>
      <c r="AF390" s="34">
        <v>0</v>
      </c>
      <c r="AG390" s="34">
        <v>0</v>
      </c>
      <c r="AH390" s="34">
        <v>0</v>
      </c>
      <c r="AI390" s="33">
        <f t="shared" si="138"/>
        <v>0</v>
      </c>
      <c r="AJ390" s="33">
        <f t="shared" si="139"/>
        <v>0</v>
      </c>
    </row>
    <row r="391" spans="1:45">
      <c r="A391" s="30" t="s">
        <v>83</v>
      </c>
      <c r="B391" s="31">
        <v>285</v>
      </c>
      <c r="C391" s="32">
        <v>144</v>
      </c>
      <c r="D391" s="32">
        <v>141</v>
      </c>
      <c r="E391" s="33">
        <f t="shared" si="126"/>
        <v>-2.9593094944512947E-2</v>
      </c>
      <c r="F391" s="33">
        <f t="shared" si="127"/>
        <v>2.8976572133168926E-2</v>
      </c>
      <c r="G391" s="34">
        <v>234</v>
      </c>
      <c r="H391" s="34">
        <v>117</v>
      </c>
      <c r="I391" s="34">
        <v>117</v>
      </c>
      <c r="J391" s="33">
        <f t="shared" si="128"/>
        <v>-2.7837259100642397E-2</v>
      </c>
      <c r="K391" s="35">
        <f t="shared" si="129"/>
        <v>2.7837259100642397E-2</v>
      </c>
      <c r="L391" s="34">
        <v>21</v>
      </c>
      <c r="M391" s="34">
        <v>12</v>
      </c>
      <c r="N391" s="34">
        <v>9</v>
      </c>
      <c r="O391" s="33">
        <f t="shared" si="130"/>
        <v>-3.6036036036036036E-2</v>
      </c>
      <c r="P391" s="33">
        <f t="shared" si="131"/>
        <v>2.7027027027027029E-2</v>
      </c>
      <c r="Q391" s="34">
        <v>6</v>
      </c>
      <c r="R391" s="34">
        <v>3</v>
      </c>
      <c r="S391" s="34">
        <v>3</v>
      </c>
      <c r="T391" s="33">
        <f t="shared" si="132"/>
        <v>-5.2631578947368418E-2</v>
      </c>
      <c r="U391" s="33">
        <f t="shared" si="133"/>
        <v>5.2631578947368418E-2</v>
      </c>
      <c r="V391" s="34">
        <v>39</v>
      </c>
      <c r="W391" s="34">
        <v>18</v>
      </c>
      <c r="X391" s="34">
        <v>21</v>
      </c>
      <c r="Y391" s="33">
        <f t="shared" si="134"/>
        <v>-4.1666666666666664E-2</v>
      </c>
      <c r="Z391" s="33">
        <f t="shared" si="135"/>
        <v>4.8611111111111112E-2</v>
      </c>
      <c r="AA391" s="34">
        <v>6</v>
      </c>
      <c r="AB391" s="34">
        <v>3</v>
      </c>
      <c r="AC391" s="34">
        <v>0</v>
      </c>
      <c r="AD391" s="33">
        <f t="shared" si="136"/>
        <v>-3.3333333333333333E-2</v>
      </c>
      <c r="AE391" s="33">
        <f t="shared" si="137"/>
        <v>0</v>
      </c>
      <c r="AF391" s="34">
        <v>0</v>
      </c>
      <c r="AG391" s="34">
        <v>0</v>
      </c>
      <c r="AH391" s="34">
        <v>0</v>
      </c>
      <c r="AI391" s="33">
        <f t="shared" si="138"/>
        <v>0</v>
      </c>
      <c r="AJ391" s="33">
        <f t="shared" si="139"/>
        <v>0</v>
      </c>
    </row>
    <row r="392" spans="1:45">
      <c r="A392" s="30" t="s">
        <v>84</v>
      </c>
      <c r="B392" s="31">
        <v>420</v>
      </c>
      <c r="C392" s="32">
        <v>204</v>
      </c>
      <c r="D392" s="32">
        <v>213</v>
      </c>
      <c r="E392" s="33">
        <f t="shared" si="126"/>
        <v>-4.192355117139334E-2</v>
      </c>
      <c r="F392" s="33">
        <f t="shared" si="127"/>
        <v>4.3773119605425403E-2</v>
      </c>
      <c r="G392" s="34">
        <v>276</v>
      </c>
      <c r="H392" s="34">
        <v>144</v>
      </c>
      <c r="I392" s="34">
        <v>132</v>
      </c>
      <c r="J392" s="33">
        <f t="shared" si="128"/>
        <v>-3.4261241970021415E-2</v>
      </c>
      <c r="K392" s="35">
        <f t="shared" si="129"/>
        <v>3.1406138472519628E-2</v>
      </c>
      <c r="L392" s="34">
        <v>21</v>
      </c>
      <c r="M392" s="34">
        <v>12</v>
      </c>
      <c r="N392" s="34">
        <v>9</v>
      </c>
      <c r="O392" s="33">
        <f t="shared" si="130"/>
        <v>-3.6036036036036036E-2</v>
      </c>
      <c r="P392" s="33">
        <f t="shared" si="131"/>
        <v>2.7027027027027029E-2</v>
      </c>
      <c r="Q392" s="34">
        <v>6</v>
      </c>
      <c r="R392" s="34">
        <v>0</v>
      </c>
      <c r="S392" s="34">
        <v>6</v>
      </c>
      <c r="T392" s="33">
        <f t="shared" si="132"/>
        <v>0</v>
      </c>
      <c r="U392" s="33">
        <f t="shared" si="133"/>
        <v>0.10526315789473684</v>
      </c>
      <c r="V392" s="34">
        <v>99</v>
      </c>
      <c r="W392" s="34">
        <v>42</v>
      </c>
      <c r="X392" s="34">
        <v>57</v>
      </c>
      <c r="Y392" s="33">
        <f t="shared" si="134"/>
        <v>-9.7222222222222224E-2</v>
      </c>
      <c r="Z392" s="33">
        <f t="shared" si="135"/>
        <v>0.13194444444444445</v>
      </c>
      <c r="AA392" s="34">
        <v>30</v>
      </c>
      <c r="AB392" s="34">
        <v>15</v>
      </c>
      <c r="AC392" s="34">
        <v>18</v>
      </c>
      <c r="AD392" s="33">
        <f t="shared" si="136"/>
        <v>-0.16666666666666666</v>
      </c>
      <c r="AE392" s="33">
        <f t="shared" si="137"/>
        <v>0.2</v>
      </c>
      <c r="AF392" s="34">
        <v>6</v>
      </c>
      <c r="AG392" s="34">
        <v>3</v>
      </c>
      <c r="AH392" s="34">
        <v>6</v>
      </c>
      <c r="AI392" s="33">
        <f t="shared" si="138"/>
        <v>-0.04</v>
      </c>
      <c r="AJ392" s="33">
        <f t="shared" si="139"/>
        <v>0.08</v>
      </c>
    </row>
    <row r="393" spans="1:45">
      <c r="A393" s="30" t="s">
        <v>85</v>
      </c>
      <c r="B393" s="31">
        <v>360</v>
      </c>
      <c r="C393" s="32">
        <v>189</v>
      </c>
      <c r="D393" s="32">
        <v>171</v>
      </c>
      <c r="E393" s="33">
        <f t="shared" si="126"/>
        <v>-3.8840937114673242E-2</v>
      </c>
      <c r="F393" s="33">
        <f t="shared" si="127"/>
        <v>3.5141800246609123E-2</v>
      </c>
      <c r="G393" s="34">
        <v>240</v>
      </c>
      <c r="H393" s="34">
        <v>129</v>
      </c>
      <c r="I393" s="34">
        <v>111</v>
      </c>
      <c r="J393" s="33">
        <f t="shared" si="128"/>
        <v>-3.0692362598144184E-2</v>
      </c>
      <c r="K393" s="35">
        <f t="shared" si="129"/>
        <v>2.6409707351891507E-2</v>
      </c>
      <c r="L393" s="34">
        <v>12</v>
      </c>
      <c r="M393" s="34">
        <v>6</v>
      </c>
      <c r="N393" s="34">
        <v>6</v>
      </c>
      <c r="O393" s="33">
        <f t="shared" si="130"/>
        <v>-1.8018018018018018E-2</v>
      </c>
      <c r="P393" s="33">
        <f t="shared" si="131"/>
        <v>1.8018018018018018E-2</v>
      </c>
      <c r="Q393" s="34">
        <v>9</v>
      </c>
      <c r="R393" s="34">
        <v>9</v>
      </c>
      <c r="S393" s="34">
        <v>3</v>
      </c>
      <c r="T393" s="33">
        <f t="shared" si="132"/>
        <v>-0.15789473684210525</v>
      </c>
      <c r="U393" s="33">
        <f t="shared" si="133"/>
        <v>5.2631578947368418E-2</v>
      </c>
      <c r="V393" s="34">
        <v>78</v>
      </c>
      <c r="W393" s="34">
        <v>33</v>
      </c>
      <c r="X393" s="34">
        <v>45</v>
      </c>
      <c r="Y393" s="33">
        <f t="shared" si="134"/>
        <v>-7.6388888888888895E-2</v>
      </c>
      <c r="Z393" s="33">
        <f t="shared" si="135"/>
        <v>0.10416666666666667</v>
      </c>
      <c r="AA393" s="34">
        <v>30</v>
      </c>
      <c r="AB393" s="34">
        <v>15</v>
      </c>
      <c r="AC393" s="34">
        <v>15</v>
      </c>
      <c r="AD393" s="33">
        <f t="shared" si="136"/>
        <v>-0.16666666666666666</v>
      </c>
      <c r="AE393" s="33">
        <f t="shared" si="137"/>
        <v>0.16666666666666666</v>
      </c>
      <c r="AF393" s="34">
        <v>3</v>
      </c>
      <c r="AG393" s="34">
        <v>3</v>
      </c>
      <c r="AH393" s="34">
        <v>0</v>
      </c>
      <c r="AI393" s="33">
        <f t="shared" si="138"/>
        <v>-0.04</v>
      </c>
      <c r="AJ393" s="33">
        <f t="shared" si="139"/>
        <v>0</v>
      </c>
    </row>
    <row r="394" spans="1:45">
      <c r="A394" s="30" t="s">
        <v>86</v>
      </c>
      <c r="B394" s="31">
        <v>258</v>
      </c>
      <c r="C394" s="32">
        <v>123</v>
      </c>
      <c r="D394" s="32">
        <v>132</v>
      </c>
      <c r="E394" s="33">
        <f t="shared" si="126"/>
        <v>-2.5277435265104811E-2</v>
      </c>
      <c r="F394" s="33">
        <f t="shared" si="127"/>
        <v>2.7127003699136867E-2</v>
      </c>
      <c r="G394" s="34">
        <v>204</v>
      </c>
      <c r="H394" s="34">
        <v>105</v>
      </c>
      <c r="I394" s="34">
        <v>102</v>
      </c>
      <c r="J394" s="33">
        <f t="shared" si="128"/>
        <v>-2.4982155603140613E-2</v>
      </c>
      <c r="K394" s="35">
        <f t="shared" si="129"/>
        <v>2.4268379728765169E-2</v>
      </c>
      <c r="L394" s="34">
        <v>21</v>
      </c>
      <c r="M394" s="34">
        <v>12</v>
      </c>
      <c r="N394" s="34">
        <v>9</v>
      </c>
      <c r="O394" s="33">
        <f t="shared" si="130"/>
        <v>-3.6036036036036036E-2</v>
      </c>
      <c r="P394" s="33">
        <f t="shared" si="131"/>
        <v>2.7027027027027029E-2</v>
      </c>
      <c r="Q394" s="34">
        <v>6</v>
      </c>
      <c r="R394" s="34">
        <v>0</v>
      </c>
      <c r="S394" s="34">
        <v>6</v>
      </c>
      <c r="T394" s="33">
        <f t="shared" si="132"/>
        <v>0</v>
      </c>
      <c r="U394" s="33">
        <f t="shared" si="133"/>
        <v>0.10526315789473684</v>
      </c>
      <c r="V394" s="34">
        <v>30</v>
      </c>
      <c r="W394" s="34">
        <v>9</v>
      </c>
      <c r="X394" s="34">
        <v>18</v>
      </c>
      <c r="Y394" s="33">
        <f t="shared" si="134"/>
        <v>-2.0833333333333332E-2</v>
      </c>
      <c r="Z394" s="33">
        <f t="shared" si="135"/>
        <v>4.1666666666666664E-2</v>
      </c>
      <c r="AA394" s="34">
        <v>9</v>
      </c>
      <c r="AB394" s="34">
        <v>3</v>
      </c>
      <c r="AC394" s="34">
        <v>6</v>
      </c>
      <c r="AD394" s="33">
        <f t="shared" si="136"/>
        <v>-3.3333333333333333E-2</v>
      </c>
      <c r="AE394" s="33">
        <f t="shared" si="137"/>
        <v>6.6666666666666666E-2</v>
      </c>
      <c r="AF394" s="34">
        <v>6</v>
      </c>
      <c r="AG394" s="34">
        <v>0</v>
      </c>
      <c r="AH394" s="34">
        <v>3</v>
      </c>
      <c r="AI394" s="33">
        <f t="shared" si="138"/>
        <v>0</v>
      </c>
      <c r="AJ394" s="33">
        <f t="shared" si="139"/>
        <v>0.04</v>
      </c>
    </row>
    <row r="395" spans="1:45">
      <c r="A395" s="30" t="s">
        <v>87</v>
      </c>
      <c r="B395" s="31">
        <v>291</v>
      </c>
      <c r="C395" s="32">
        <v>144</v>
      </c>
      <c r="D395" s="32">
        <v>144</v>
      </c>
      <c r="E395" s="33">
        <f t="shared" si="126"/>
        <v>-2.9593094944512947E-2</v>
      </c>
      <c r="F395" s="33">
        <f t="shared" si="127"/>
        <v>2.9593094944512947E-2</v>
      </c>
      <c r="G395" s="34">
        <v>252</v>
      </c>
      <c r="H395" s="34">
        <v>126</v>
      </c>
      <c r="I395" s="34">
        <v>126</v>
      </c>
      <c r="J395" s="33">
        <f t="shared" si="128"/>
        <v>-2.9978586723768737E-2</v>
      </c>
      <c r="K395" s="35">
        <f t="shared" si="129"/>
        <v>2.9978586723768737E-2</v>
      </c>
      <c r="L395" s="34">
        <v>18</v>
      </c>
      <c r="M395" s="34">
        <v>9</v>
      </c>
      <c r="N395" s="34">
        <v>12</v>
      </c>
      <c r="O395" s="33">
        <f t="shared" si="130"/>
        <v>-2.7027027027027029E-2</v>
      </c>
      <c r="P395" s="33">
        <f t="shared" si="131"/>
        <v>3.6036036036036036E-2</v>
      </c>
      <c r="Q395" s="34">
        <v>0</v>
      </c>
      <c r="R395" s="34">
        <v>0</v>
      </c>
      <c r="S395" s="34">
        <v>0</v>
      </c>
      <c r="T395" s="33">
        <f t="shared" si="132"/>
        <v>0</v>
      </c>
      <c r="U395" s="33">
        <f t="shared" si="133"/>
        <v>0</v>
      </c>
      <c r="V395" s="34">
        <v>33</v>
      </c>
      <c r="W395" s="34">
        <v>15</v>
      </c>
      <c r="X395" s="34">
        <v>15</v>
      </c>
      <c r="Y395" s="33">
        <f t="shared" si="134"/>
        <v>-3.4722222222222224E-2</v>
      </c>
      <c r="Z395" s="33">
        <f t="shared" si="135"/>
        <v>3.4722222222222224E-2</v>
      </c>
      <c r="AA395" s="34">
        <v>3</v>
      </c>
      <c r="AB395" s="34">
        <v>3</v>
      </c>
      <c r="AC395" s="34">
        <v>3</v>
      </c>
      <c r="AD395" s="33">
        <f t="shared" si="136"/>
        <v>-3.3333333333333333E-2</v>
      </c>
      <c r="AE395" s="33">
        <f t="shared" si="137"/>
        <v>3.3333333333333333E-2</v>
      </c>
      <c r="AF395" s="34">
        <v>0</v>
      </c>
      <c r="AG395" s="34">
        <v>3</v>
      </c>
      <c r="AH395" s="34">
        <v>0</v>
      </c>
      <c r="AI395" s="33">
        <f t="shared" si="138"/>
        <v>-0.04</v>
      </c>
      <c r="AJ395" s="33">
        <f t="shared" si="139"/>
        <v>0</v>
      </c>
    </row>
    <row r="396" spans="1:45">
      <c r="A396" s="30" t="s">
        <v>88</v>
      </c>
      <c r="B396" s="31">
        <v>339</v>
      </c>
      <c r="C396" s="32">
        <v>156</v>
      </c>
      <c r="D396" s="32">
        <v>183</v>
      </c>
      <c r="E396" s="33">
        <f t="shared" si="126"/>
        <v>-3.2059186189889025E-2</v>
      </c>
      <c r="F396" s="33">
        <f t="shared" si="127"/>
        <v>3.76078914919852E-2</v>
      </c>
      <c r="G396" s="34">
        <v>303</v>
      </c>
      <c r="H396" s="34">
        <v>144</v>
      </c>
      <c r="I396" s="34">
        <v>159</v>
      </c>
      <c r="J396" s="33">
        <f t="shared" si="128"/>
        <v>-3.4261241970021415E-2</v>
      </c>
      <c r="K396" s="35">
        <f t="shared" si="129"/>
        <v>3.7830121341898643E-2</v>
      </c>
      <c r="L396" s="34">
        <v>21</v>
      </c>
      <c r="M396" s="34">
        <v>15</v>
      </c>
      <c r="N396" s="34">
        <v>9</v>
      </c>
      <c r="O396" s="33">
        <f t="shared" si="130"/>
        <v>-4.5045045045045043E-2</v>
      </c>
      <c r="P396" s="33">
        <f t="shared" si="131"/>
        <v>2.7027027027027029E-2</v>
      </c>
      <c r="Q396" s="34">
        <v>3</v>
      </c>
      <c r="R396" s="34">
        <v>0</v>
      </c>
      <c r="S396" s="34">
        <v>3</v>
      </c>
      <c r="T396" s="33">
        <f t="shared" si="132"/>
        <v>0</v>
      </c>
      <c r="U396" s="33">
        <f t="shared" si="133"/>
        <v>5.2631578947368418E-2</v>
      </c>
      <c r="V396" s="34">
        <v>24</v>
      </c>
      <c r="W396" s="34">
        <v>6</v>
      </c>
      <c r="X396" s="34">
        <v>15</v>
      </c>
      <c r="Y396" s="33">
        <f t="shared" si="134"/>
        <v>-1.3888888888888888E-2</v>
      </c>
      <c r="Z396" s="33">
        <f t="shared" si="135"/>
        <v>3.4722222222222224E-2</v>
      </c>
      <c r="AA396" s="34">
        <v>3</v>
      </c>
      <c r="AB396" s="34">
        <v>3</v>
      </c>
      <c r="AC396" s="34">
        <v>0</v>
      </c>
      <c r="AD396" s="33">
        <f t="shared" si="136"/>
        <v>-3.3333333333333333E-2</v>
      </c>
      <c r="AE396" s="33">
        <f t="shared" si="137"/>
        <v>0</v>
      </c>
      <c r="AF396" s="34">
        <v>3</v>
      </c>
      <c r="AG396" s="34">
        <v>3</v>
      </c>
      <c r="AH396" s="34">
        <v>3</v>
      </c>
      <c r="AI396" s="33">
        <f t="shared" si="138"/>
        <v>-0.04</v>
      </c>
      <c r="AJ396" s="33">
        <f t="shared" si="139"/>
        <v>0.04</v>
      </c>
    </row>
    <row r="397" spans="1:45">
      <c r="A397" s="30" t="s">
        <v>89</v>
      </c>
      <c r="B397" s="31">
        <v>351</v>
      </c>
      <c r="C397" s="32">
        <v>183</v>
      </c>
      <c r="D397" s="32">
        <v>168</v>
      </c>
      <c r="E397" s="33">
        <f t="shared" si="126"/>
        <v>-3.76078914919852E-2</v>
      </c>
      <c r="F397" s="33">
        <f t="shared" si="127"/>
        <v>3.4525277435265102E-2</v>
      </c>
      <c r="G397" s="34">
        <v>324</v>
      </c>
      <c r="H397" s="34">
        <v>168</v>
      </c>
      <c r="I397" s="34">
        <v>153</v>
      </c>
      <c r="J397" s="33">
        <f t="shared" si="128"/>
        <v>-3.9971448965024983E-2</v>
      </c>
      <c r="K397" s="35">
        <f t="shared" si="129"/>
        <v>3.6402569593147749E-2</v>
      </c>
      <c r="L397" s="34">
        <v>18</v>
      </c>
      <c r="M397" s="34">
        <v>9</v>
      </c>
      <c r="N397" s="34">
        <v>6</v>
      </c>
      <c r="O397" s="33">
        <f t="shared" si="130"/>
        <v>-2.7027027027027029E-2</v>
      </c>
      <c r="P397" s="33">
        <f t="shared" si="131"/>
        <v>1.8018018018018018E-2</v>
      </c>
      <c r="Q397" s="34">
        <v>0</v>
      </c>
      <c r="R397" s="34">
        <v>0</v>
      </c>
      <c r="S397" s="34">
        <v>0</v>
      </c>
      <c r="T397" s="33">
        <f t="shared" si="132"/>
        <v>0</v>
      </c>
      <c r="U397" s="33">
        <f t="shared" si="133"/>
        <v>0</v>
      </c>
      <c r="V397" s="34">
        <v>18</v>
      </c>
      <c r="W397" s="34">
        <v>9</v>
      </c>
      <c r="X397" s="34">
        <v>12</v>
      </c>
      <c r="Y397" s="33">
        <f t="shared" si="134"/>
        <v>-2.0833333333333332E-2</v>
      </c>
      <c r="Z397" s="33">
        <f t="shared" si="135"/>
        <v>2.7777777777777776E-2</v>
      </c>
      <c r="AA397" s="34">
        <v>0</v>
      </c>
      <c r="AB397" s="34">
        <v>0</v>
      </c>
      <c r="AC397" s="34">
        <v>0</v>
      </c>
      <c r="AD397" s="33">
        <f t="shared" si="136"/>
        <v>0</v>
      </c>
      <c r="AE397" s="33">
        <f t="shared" si="137"/>
        <v>0</v>
      </c>
      <c r="AF397" s="34">
        <v>6</v>
      </c>
      <c r="AG397" s="34">
        <v>0</v>
      </c>
      <c r="AH397" s="34">
        <v>6</v>
      </c>
      <c r="AI397" s="33">
        <f t="shared" si="138"/>
        <v>0</v>
      </c>
      <c r="AJ397" s="33">
        <f t="shared" si="139"/>
        <v>0.08</v>
      </c>
    </row>
    <row r="398" spans="1:45">
      <c r="A398" s="30" t="s">
        <v>90</v>
      </c>
      <c r="B398" s="31">
        <v>354</v>
      </c>
      <c r="C398" s="32">
        <v>183</v>
      </c>
      <c r="D398" s="32">
        <v>168</v>
      </c>
      <c r="E398" s="33">
        <f t="shared" si="126"/>
        <v>-3.76078914919852E-2</v>
      </c>
      <c r="F398" s="33">
        <f t="shared" si="127"/>
        <v>3.4525277435265102E-2</v>
      </c>
      <c r="G398" s="34">
        <v>324</v>
      </c>
      <c r="H398" s="34">
        <v>168</v>
      </c>
      <c r="I398" s="34">
        <v>153</v>
      </c>
      <c r="J398" s="33">
        <f t="shared" si="128"/>
        <v>-3.9971448965024983E-2</v>
      </c>
      <c r="K398" s="35">
        <f t="shared" si="129"/>
        <v>3.6402569593147749E-2</v>
      </c>
      <c r="L398" s="34">
        <v>15</v>
      </c>
      <c r="M398" s="34">
        <v>6</v>
      </c>
      <c r="N398" s="34">
        <v>9</v>
      </c>
      <c r="O398" s="33">
        <f t="shared" si="130"/>
        <v>-1.8018018018018018E-2</v>
      </c>
      <c r="P398" s="33">
        <f t="shared" si="131"/>
        <v>2.7027027027027029E-2</v>
      </c>
      <c r="Q398" s="34">
        <v>6</v>
      </c>
      <c r="R398" s="34">
        <v>3</v>
      </c>
      <c r="S398" s="34">
        <v>3</v>
      </c>
      <c r="T398" s="33">
        <f t="shared" si="132"/>
        <v>-5.2631578947368418E-2</v>
      </c>
      <c r="U398" s="33">
        <f t="shared" si="133"/>
        <v>5.2631578947368418E-2</v>
      </c>
      <c r="V398" s="34">
        <v>15</v>
      </c>
      <c r="W398" s="34">
        <v>6</v>
      </c>
      <c r="X398" s="34">
        <v>9</v>
      </c>
      <c r="Y398" s="33">
        <f t="shared" si="134"/>
        <v>-1.3888888888888888E-2</v>
      </c>
      <c r="Z398" s="33">
        <f t="shared" si="135"/>
        <v>2.0833333333333332E-2</v>
      </c>
      <c r="AA398" s="34">
        <v>0</v>
      </c>
      <c r="AB398" s="34">
        <v>0</v>
      </c>
      <c r="AC398" s="34">
        <v>0</v>
      </c>
      <c r="AD398" s="33">
        <f t="shared" si="136"/>
        <v>0</v>
      </c>
      <c r="AE398" s="33">
        <f t="shared" si="137"/>
        <v>0</v>
      </c>
      <c r="AF398" s="34">
        <v>6</v>
      </c>
      <c r="AG398" s="34">
        <v>6</v>
      </c>
      <c r="AH398" s="34">
        <v>3</v>
      </c>
      <c r="AI398" s="33">
        <f t="shared" si="138"/>
        <v>-0.08</v>
      </c>
      <c r="AJ398" s="33">
        <f t="shared" si="139"/>
        <v>0.04</v>
      </c>
    </row>
    <row r="399" spans="1:45">
      <c r="A399" s="30" t="s">
        <v>91</v>
      </c>
      <c r="B399" s="31">
        <v>330</v>
      </c>
      <c r="C399" s="32">
        <v>180</v>
      </c>
      <c r="D399" s="32">
        <v>153</v>
      </c>
      <c r="E399" s="33">
        <f t="shared" si="126"/>
        <v>-3.6991368680641186E-2</v>
      </c>
      <c r="F399" s="33">
        <f t="shared" si="127"/>
        <v>3.1442663378545004E-2</v>
      </c>
      <c r="G399" s="34">
        <v>309</v>
      </c>
      <c r="H399" s="34">
        <v>171</v>
      </c>
      <c r="I399" s="34">
        <v>138</v>
      </c>
      <c r="J399" s="33">
        <f t="shared" si="128"/>
        <v>-4.068522483940043E-2</v>
      </c>
      <c r="K399" s="35">
        <f t="shared" si="129"/>
        <v>3.2833690221270521E-2</v>
      </c>
      <c r="L399" s="34">
        <v>15</v>
      </c>
      <c r="M399" s="34">
        <v>9</v>
      </c>
      <c r="N399" s="34">
        <v>6</v>
      </c>
      <c r="O399" s="33">
        <f t="shared" si="130"/>
        <v>-2.7027027027027029E-2</v>
      </c>
      <c r="P399" s="33">
        <f t="shared" si="131"/>
        <v>1.8018018018018018E-2</v>
      </c>
      <c r="Q399" s="34">
        <v>0</v>
      </c>
      <c r="R399" s="34">
        <v>0</v>
      </c>
      <c r="S399" s="34">
        <v>0</v>
      </c>
      <c r="T399" s="33">
        <f t="shared" si="132"/>
        <v>0</v>
      </c>
      <c r="U399" s="33">
        <f t="shared" si="133"/>
        <v>0</v>
      </c>
      <c r="V399" s="34">
        <v>12</v>
      </c>
      <c r="W399" s="34">
        <v>3</v>
      </c>
      <c r="X399" s="34">
        <v>12</v>
      </c>
      <c r="Y399" s="33">
        <f t="shared" si="134"/>
        <v>-6.9444444444444441E-3</v>
      </c>
      <c r="Z399" s="33">
        <f t="shared" si="135"/>
        <v>2.7777777777777776E-2</v>
      </c>
      <c r="AA399" s="34">
        <v>3</v>
      </c>
      <c r="AB399" s="34">
        <v>3</v>
      </c>
      <c r="AC399" s="34">
        <v>0</v>
      </c>
      <c r="AD399" s="33">
        <f t="shared" si="136"/>
        <v>-3.3333333333333333E-2</v>
      </c>
      <c r="AE399" s="33">
        <f t="shared" si="137"/>
        <v>0</v>
      </c>
      <c r="AF399" s="34">
        <v>6</v>
      </c>
      <c r="AG399" s="34">
        <v>3</v>
      </c>
      <c r="AH399" s="34">
        <v>3</v>
      </c>
      <c r="AI399" s="33">
        <f t="shared" si="138"/>
        <v>-0.04</v>
      </c>
      <c r="AJ399" s="33">
        <f t="shared" si="139"/>
        <v>0.04</v>
      </c>
    </row>
    <row r="400" spans="1:45">
      <c r="A400" s="30" t="s">
        <v>92</v>
      </c>
      <c r="B400" s="31">
        <v>330</v>
      </c>
      <c r="C400" s="32">
        <v>186</v>
      </c>
      <c r="D400" s="32">
        <v>147</v>
      </c>
      <c r="E400" s="33">
        <f t="shared" si="126"/>
        <v>-3.8224414303329221E-2</v>
      </c>
      <c r="F400" s="33">
        <f t="shared" si="127"/>
        <v>3.0209617755856968E-2</v>
      </c>
      <c r="G400" s="34">
        <v>312</v>
      </c>
      <c r="H400" s="34">
        <v>171</v>
      </c>
      <c r="I400" s="34">
        <v>138</v>
      </c>
      <c r="J400" s="33">
        <f t="shared" si="128"/>
        <v>-4.068522483940043E-2</v>
      </c>
      <c r="K400" s="35">
        <f t="shared" si="129"/>
        <v>3.2833690221270521E-2</v>
      </c>
      <c r="L400" s="34">
        <v>6</v>
      </c>
      <c r="M400" s="34">
        <v>3</v>
      </c>
      <c r="N400" s="34">
        <v>3</v>
      </c>
      <c r="O400" s="33">
        <f t="shared" si="130"/>
        <v>-9.0090090090090089E-3</v>
      </c>
      <c r="P400" s="33">
        <f t="shared" si="131"/>
        <v>9.0090090090090089E-3</v>
      </c>
      <c r="Q400" s="34">
        <v>0</v>
      </c>
      <c r="R400" s="34">
        <v>0</v>
      </c>
      <c r="S400" s="34">
        <v>0</v>
      </c>
      <c r="T400" s="33">
        <f t="shared" si="132"/>
        <v>0</v>
      </c>
      <c r="U400" s="33">
        <f t="shared" si="133"/>
        <v>0</v>
      </c>
      <c r="V400" s="34">
        <v>9</v>
      </c>
      <c r="W400" s="34">
        <v>12</v>
      </c>
      <c r="X400" s="34">
        <v>0</v>
      </c>
      <c r="Y400" s="33">
        <f t="shared" si="134"/>
        <v>-2.7777777777777776E-2</v>
      </c>
      <c r="Z400" s="33">
        <f t="shared" si="135"/>
        <v>0</v>
      </c>
      <c r="AA400" s="34">
        <v>0</v>
      </c>
      <c r="AB400" s="34">
        <v>0</v>
      </c>
      <c r="AC400" s="34">
        <v>0</v>
      </c>
      <c r="AD400" s="33">
        <f t="shared" si="136"/>
        <v>0</v>
      </c>
      <c r="AE400" s="33">
        <f t="shared" si="137"/>
        <v>0</v>
      </c>
      <c r="AF400" s="34">
        <v>3</v>
      </c>
      <c r="AG400" s="34">
        <v>3</v>
      </c>
      <c r="AH400" s="34">
        <v>3</v>
      </c>
      <c r="AI400" s="33">
        <f t="shared" si="138"/>
        <v>-0.04</v>
      </c>
      <c r="AJ400" s="33">
        <f t="shared" si="139"/>
        <v>0.04</v>
      </c>
    </row>
    <row r="401" spans="1:36">
      <c r="A401" s="30" t="s">
        <v>93</v>
      </c>
      <c r="B401" s="31">
        <v>207</v>
      </c>
      <c r="C401" s="32">
        <v>102</v>
      </c>
      <c r="D401" s="32">
        <v>102</v>
      </c>
      <c r="E401" s="33">
        <f t="shared" si="126"/>
        <v>-2.096177558569667E-2</v>
      </c>
      <c r="F401" s="33">
        <f t="shared" si="127"/>
        <v>2.096177558569667E-2</v>
      </c>
      <c r="G401" s="34">
        <v>204</v>
      </c>
      <c r="H401" s="34">
        <v>102</v>
      </c>
      <c r="I401" s="34">
        <v>102</v>
      </c>
      <c r="J401" s="33">
        <f t="shared" si="128"/>
        <v>-2.4268379728765169E-2</v>
      </c>
      <c r="K401" s="35">
        <f t="shared" si="129"/>
        <v>2.4268379728765169E-2</v>
      </c>
      <c r="L401" s="34">
        <v>6</v>
      </c>
      <c r="M401" s="34">
        <v>0</v>
      </c>
      <c r="N401" s="34">
        <v>6</v>
      </c>
      <c r="O401" s="33">
        <f t="shared" si="130"/>
        <v>0</v>
      </c>
      <c r="P401" s="33">
        <f t="shared" si="131"/>
        <v>1.8018018018018018E-2</v>
      </c>
      <c r="Q401" s="34">
        <v>0</v>
      </c>
      <c r="R401" s="34">
        <v>0</v>
      </c>
      <c r="S401" s="34">
        <v>0</v>
      </c>
      <c r="T401" s="33">
        <f t="shared" si="132"/>
        <v>0</v>
      </c>
      <c r="U401" s="33">
        <f t="shared" si="133"/>
        <v>0</v>
      </c>
      <c r="V401" s="34">
        <v>0</v>
      </c>
      <c r="W401" s="34">
        <v>0</v>
      </c>
      <c r="X401" s="34">
        <v>0</v>
      </c>
      <c r="Y401" s="33">
        <f t="shared" si="134"/>
        <v>0</v>
      </c>
      <c r="Z401" s="33">
        <f t="shared" si="135"/>
        <v>0</v>
      </c>
      <c r="AA401" s="34">
        <v>0</v>
      </c>
      <c r="AB401" s="34">
        <v>0</v>
      </c>
      <c r="AC401" s="34">
        <v>0</v>
      </c>
      <c r="AD401" s="33">
        <f t="shared" si="136"/>
        <v>0</v>
      </c>
      <c r="AE401" s="33">
        <f t="shared" si="137"/>
        <v>0</v>
      </c>
      <c r="AF401" s="34">
        <v>3</v>
      </c>
      <c r="AG401" s="34">
        <v>3</v>
      </c>
      <c r="AH401" s="34">
        <v>0</v>
      </c>
      <c r="AI401" s="33">
        <f t="shared" si="138"/>
        <v>-0.04</v>
      </c>
      <c r="AJ401" s="33">
        <f t="shared" si="139"/>
        <v>0</v>
      </c>
    </row>
    <row r="402" spans="1:36">
      <c r="A402" s="30" t="s">
        <v>94</v>
      </c>
      <c r="B402" s="31">
        <v>129</v>
      </c>
      <c r="C402" s="32">
        <v>60</v>
      </c>
      <c r="D402" s="32">
        <v>69</v>
      </c>
      <c r="E402" s="33">
        <f t="shared" si="126"/>
        <v>-1.2330456226880395E-2</v>
      </c>
      <c r="F402" s="33">
        <f t="shared" si="127"/>
        <v>1.4180024660912454E-2</v>
      </c>
      <c r="G402" s="34">
        <v>129</v>
      </c>
      <c r="H402" s="34">
        <v>60</v>
      </c>
      <c r="I402" s="34">
        <v>69</v>
      </c>
      <c r="J402" s="33">
        <f t="shared" si="128"/>
        <v>-1.4275517487508922E-2</v>
      </c>
      <c r="K402" s="35">
        <f t="shared" si="129"/>
        <v>1.6416845110635261E-2</v>
      </c>
      <c r="L402" s="34">
        <v>6</v>
      </c>
      <c r="M402" s="34">
        <v>3</v>
      </c>
      <c r="N402" s="34">
        <v>3</v>
      </c>
      <c r="O402" s="33">
        <f t="shared" si="130"/>
        <v>-9.0090090090090089E-3</v>
      </c>
      <c r="P402" s="33">
        <f t="shared" si="131"/>
        <v>9.0090090090090089E-3</v>
      </c>
      <c r="Q402" s="34">
        <v>0</v>
      </c>
      <c r="R402" s="34">
        <v>0</v>
      </c>
      <c r="S402" s="34">
        <v>0</v>
      </c>
      <c r="T402" s="33">
        <f t="shared" si="132"/>
        <v>0</v>
      </c>
      <c r="U402" s="33">
        <f t="shared" si="133"/>
        <v>0</v>
      </c>
      <c r="V402" s="34">
        <v>0</v>
      </c>
      <c r="W402" s="34">
        <v>0</v>
      </c>
      <c r="X402" s="34">
        <v>0</v>
      </c>
      <c r="Y402" s="33">
        <f t="shared" si="134"/>
        <v>0</v>
      </c>
      <c r="Z402" s="33">
        <f t="shared" si="135"/>
        <v>0</v>
      </c>
      <c r="AA402" s="34">
        <v>0</v>
      </c>
      <c r="AB402" s="34">
        <v>0</v>
      </c>
      <c r="AC402" s="34">
        <v>0</v>
      </c>
      <c r="AD402" s="33">
        <f t="shared" si="136"/>
        <v>0</v>
      </c>
      <c r="AE402" s="33">
        <f t="shared" si="137"/>
        <v>0</v>
      </c>
      <c r="AF402" s="34">
        <v>0</v>
      </c>
      <c r="AG402" s="34">
        <v>0</v>
      </c>
      <c r="AH402" s="34">
        <v>0</v>
      </c>
      <c r="AI402" s="33">
        <f t="shared" si="138"/>
        <v>0</v>
      </c>
      <c r="AJ402" s="33">
        <f t="shared" si="139"/>
        <v>0</v>
      </c>
    </row>
    <row r="403" spans="1:36">
      <c r="A403" s="30" t="s">
        <v>95</v>
      </c>
      <c r="B403" s="31">
        <v>84</v>
      </c>
      <c r="C403" s="32">
        <v>36</v>
      </c>
      <c r="D403" s="32">
        <v>48</v>
      </c>
      <c r="E403" s="33">
        <f t="shared" si="126"/>
        <v>-7.3982737361282368E-3</v>
      </c>
      <c r="F403" s="33">
        <f t="shared" si="127"/>
        <v>9.8643649815043158E-3</v>
      </c>
      <c r="G403" s="34">
        <v>81</v>
      </c>
      <c r="H403" s="34">
        <v>36</v>
      </c>
      <c r="I403" s="34">
        <v>45</v>
      </c>
      <c r="J403" s="33">
        <f t="shared" si="128"/>
        <v>-8.5653104925053538E-3</v>
      </c>
      <c r="K403" s="35">
        <f t="shared" si="129"/>
        <v>1.0706638115631691E-2</v>
      </c>
      <c r="L403" s="34">
        <v>0</v>
      </c>
      <c r="M403" s="34">
        <v>0</v>
      </c>
      <c r="N403" s="34">
        <v>0</v>
      </c>
      <c r="O403" s="33">
        <f t="shared" si="130"/>
        <v>0</v>
      </c>
      <c r="P403" s="33">
        <f t="shared" si="131"/>
        <v>0</v>
      </c>
      <c r="Q403" s="34">
        <v>0</v>
      </c>
      <c r="R403" s="34">
        <v>0</v>
      </c>
      <c r="S403" s="34">
        <v>0</v>
      </c>
      <c r="T403" s="33">
        <f t="shared" si="132"/>
        <v>0</v>
      </c>
      <c r="U403" s="33">
        <f t="shared" si="133"/>
        <v>0</v>
      </c>
      <c r="V403" s="34">
        <v>0</v>
      </c>
      <c r="W403" s="34">
        <v>0</v>
      </c>
      <c r="X403" s="34">
        <v>0</v>
      </c>
      <c r="Y403" s="33">
        <f t="shared" si="134"/>
        <v>0</v>
      </c>
      <c r="Z403" s="33">
        <f t="shared" si="135"/>
        <v>0</v>
      </c>
      <c r="AA403" s="34">
        <v>0</v>
      </c>
      <c r="AB403" s="34">
        <v>0</v>
      </c>
      <c r="AC403" s="34">
        <v>0</v>
      </c>
      <c r="AD403" s="33">
        <f t="shared" si="136"/>
        <v>0</v>
      </c>
      <c r="AE403" s="33">
        <f t="shared" si="137"/>
        <v>0</v>
      </c>
      <c r="AF403" s="34">
        <v>3</v>
      </c>
      <c r="AG403" s="34">
        <v>0</v>
      </c>
      <c r="AH403" s="34">
        <v>3</v>
      </c>
      <c r="AI403" s="33">
        <f t="shared" si="138"/>
        <v>0</v>
      </c>
      <c r="AJ403" s="33">
        <f t="shared" si="139"/>
        <v>0.04</v>
      </c>
    </row>
    <row r="404" spans="1:36">
      <c r="A404" s="30" t="s">
        <v>283</v>
      </c>
      <c r="B404" s="31">
        <v>42</v>
      </c>
      <c r="C404" s="32">
        <v>24</v>
      </c>
      <c r="D404" s="32">
        <v>18</v>
      </c>
      <c r="E404" s="33">
        <f t="shared" si="126"/>
        <v>-4.9321824907521579E-3</v>
      </c>
      <c r="F404" s="33">
        <f t="shared" si="127"/>
        <v>3.6991368680641184E-3</v>
      </c>
      <c r="G404" s="34">
        <v>42</v>
      </c>
      <c r="H404" s="34">
        <v>24</v>
      </c>
      <c r="I404" s="34">
        <v>15</v>
      </c>
      <c r="J404" s="33">
        <f t="shared" si="128"/>
        <v>-5.7102069950035689E-3</v>
      </c>
      <c r="K404" s="35">
        <f t="shared" si="129"/>
        <v>3.5688793718772305E-3</v>
      </c>
      <c r="L404" s="34">
        <v>3</v>
      </c>
      <c r="M404" s="34">
        <v>0</v>
      </c>
      <c r="N404" s="34">
        <v>0</v>
      </c>
      <c r="O404" s="33">
        <f t="shared" si="130"/>
        <v>0</v>
      </c>
      <c r="P404" s="33">
        <f t="shared" si="131"/>
        <v>0</v>
      </c>
      <c r="Q404" s="34">
        <v>0</v>
      </c>
      <c r="R404" s="34">
        <v>0</v>
      </c>
      <c r="S404" s="34">
        <v>0</v>
      </c>
      <c r="T404" s="33">
        <f t="shared" si="132"/>
        <v>0</v>
      </c>
      <c r="U404" s="33">
        <f t="shared" si="133"/>
        <v>0</v>
      </c>
      <c r="V404" s="34">
        <v>0</v>
      </c>
      <c r="W404" s="34">
        <v>0</v>
      </c>
      <c r="X404" s="34">
        <v>0</v>
      </c>
      <c r="Y404" s="33">
        <f t="shared" si="134"/>
        <v>0</v>
      </c>
      <c r="Z404" s="33">
        <f t="shared" si="135"/>
        <v>0</v>
      </c>
      <c r="AA404" s="34">
        <v>0</v>
      </c>
      <c r="AB404" s="34">
        <v>0</v>
      </c>
      <c r="AC404" s="34">
        <v>0</v>
      </c>
      <c r="AD404" s="33">
        <f t="shared" si="136"/>
        <v>0</v>
      </c>
      <c r="AE404" s="33">
        <f t="shared" si="137"/>
        <v>0</v>
      </c>
      <c r="AF404" s="34">
        <v>0</v>
      </c>
      <c r="AG404" s="34">
        <v>0</v>
      </c>
      <c r="AH404" s="34">
        <v>0</v>
      </c>
      <c r="AI404" s="33">
        <f t="shared" si="138"/>
        <v>0</v>
      </c>
      <c r="AJ404" s="33">
        <f t="shared" si="139"/>
        <v>0</v>
      </c>
    </row>
    <row r="405" spans="1:36">
      <c r="A405" s="30" t="s">
        <v>282</v>
      </c>
      <c r="B405" s="31">
        <v>15</v>
      </c>
      <c r="C405" s="32">
        <v>9</v>
      </c>
      <c r="D405" s="32">
        <v>9</v>
      </c>
      <c r="E405" s="33">
        <f t="shared" si="126"/>
        <v>-1.8495684340320592E-3</v>
      </c>
      <c r="F405" s="33">
        <f t="shared" si="127"/>
        <v>1.8495684340320592E-3</v>
      </c>
      <c r="G405" s="34">
        <v>15</v>
      </c>
      <c r="H405" s="34">
        <v>9</v>
      </c>
      <c r="I405" s="34">
        <v>9</v>
      </c>
      <c r="J405" s="33">
        <f t="shared" si="128"/>
        <v>-2.1413276231263384E-3</v>
      </c>
      <c r="K405" s="35">
        <f t="shared" si="129"/>
        <v>2.1413276231263384E-3</v>
      </c>
      <c r="L405" s="34">
        <v>0</v>
      </c>
      <c r="M405" s="34">
        <v>0</v>
      </c>
      <c r="N405" s="34">
        <v>0</v>
      </c>
      <c r="O405" s="33">
        <f t="shared" si="130"/>
        <v>0</v>
      </c>
      <c r="P405" s="33">
        <f t="shared" si="131"/>
        <v>0</v>
      </c>
      <c r="Q405" s="34">
        <v>3</v>
      </c>
      <c r="R405" s="34">
        <v>0</v>
      </c>
      <c r="S405" s="34">
        <v>3</v>
      </c>
      <c r="T405" s="33">
        <f t="shared" si="132"/>
        <v>0</v>
      </c>
      <c r="U405" s="33">
        <f t="shared" si="133"/>
        <v>5.2631578947368418E-2</v>
      </c>
      <c r="V405" s="34">
        <v>0</v>
      </c>
      <c r="W405" s="34">
        <v>0</v>
      </c>
      <c r="X405" s="34">
        <v>0</v>
      </c>
      <c r="Y405" s="33">
        <f t="shared" si="134"/>
        <v>0</v>
      </c>
      <c r="Z405" s="33">
        <f t="shared" si="135"/>
        <v>0</v>
      </c>
      <c r="AA405" s="34">
        <v>0</v>
      </c>
      <c r="AB405" s="34">
        <v>0</v>
      </c>
      <c r="AC405" s="34">
        <v>0</v>
      </c>
      <c r="AD405" s="33">
        <f t="shared" si="136"/>
        <v>0</v>
      </c>
      <c r="AE405" s="33">
        <f t="shared" si="137"/>
        <v>0</v>
      </c>
      <c r="AF405" s="34">
        <v>0</v>
      </c>
      <c r="AG405" s="34">
        <v>0</v>
      </c>
      <c r="AH405" s="34">
        <v>0</v>
      </c>
      <c r="AI405" s="33">
        <f t="shared" si="138"/>
        <v>0</v>
      </c>
      <c r="AJ405" s="33">
        <f t="shared" si="139"/>
        <v>0</v>
      </c>
    </row>
    <row r="406" spans="1:36">
      <c r="A406" s="30" t="s">
        <v>76</v>
      </c>
      <c r="B406" s="32">
        <v>4866</v>
      </c>
      <c r="C406" s="32">
        <v>2511</v>
      </c>
      <c r="D406" s="32">
        <v>2352</v>
      </c>
      <c r="E406" s="33">
        <f t="shared" si="126"/>
        <v>-0.51602959309494456</v>
      </c>
      <c r="F406" s="33">
        <f t="shared" si="127"/>
        <v>0.48335388409371149</v>
      </c>
      <c r="G406" s="34">
        <v>4203</v>
      </c>
      <c r="H406" s="34">
        <v>2205</v>
      </c>
      <c r="I406" s="34">
        <v>1998</v>
      </c>
      <c r="J406" s="33">
        <f t="shared" si="128"/>
        <v>-0.52462526766595285</v>
      </c>
      <c r="K406" s="35">
        <f t="shared" si="129"/>
        <v>0.47537473233404709</v>
      </c>
      <c r="L406" s="34">
        <v>333</v>
      </c>
      <c r="M406" s="34">
        <v>174</v>
      </c>
      <c r="N406" s="34">
        <v>159</v>
      </c>
      <c r="O406" s="33">
        <f t="shared" si="130"/>
        <v>-0.52252252252252251</v>
      </c>
      <c r="P406" s="33">
        <f t="shared" si="131"/>
        <v>0.47747747747747749</v>
      </c>
      <c r="Q406" s="34">
        <v>57</v>
      </c>
      <c r="R406" s="34">
        <v>27</v>
      </c>
      <c r="S406" s="34">
        <v>33</v>
      </c>
      <c r="T406" s="33">
        <f t="shared" si="132"/>
        <v>-0.47368421052631576</v>
      </c>
      <c r="U406" s="33">
        <f t="shared" si="133"/>
        <v>0.57894736842105265</v>
      </c>
      <c r="V406" s="34">
        <v>432</v>
      </c>
      <c r="W406" s="34">
        <v>195</v>
      </c>
      <c r="X406" s="34">
        <v>240</v>
      </c>
      <c r="Y406" s="33">
        <f t="shared" si="134"/>
        <v>-0.4513888888888889</v>
      </c>
      <c r="Z406" s="33">
        <f t="shared" si="135"/>
        <v>0.55555555555555558</v>
      </c>
      <c r="AA406" s="34">
        <v>90</v>
      </c>
      <c r="AB406" s="34">
        <v>45</v>
      </c>
      <c r="AC406" s="34">
        <v>48</v>
      </c>
      <c r="AD406" s="33">
        <f t="shared" si="136"/>
        <v>-0.5</v>
      </c>
      <c r="AE406" s="33">
        <f t="shared" si="137"/>
        <v>0.53333333333333333</v>
      </c>
      <c r="AF406" s="34">
        <v>75</v>
      </c>
      <c r="AG406" s="34">
        <v>36</v>
      </c>
      <c r="AH406" s="34">
        <v>36</v>
      </c>
      <c r="AI406" s="33">
        <f t="shared" si="138"/>
        <v>-0.48</v>
      </c>
      <c r="AJ406" s="33">
        <f t="shared" si="139"/>
        <v>0.48</v>
      </c>
    </row>
    <row r="407" spans="1:36">
      <c r="A407" s="36"/>
      <c r="B407" s="36"/>
      <c r="C407" s="36"/>
      <c r="D407" s="36"/>
      <c r="E407" s="36"/>
      <c r="F407" s="36"/>
      <c r="O407" s="37"/>
    </row>
    <row r="408" spans="1:36">
      <c r="A408" s="36"/>
      <c r="B408" s="36"/>
      <c r="C408" s="36"/>
      <c r="D408" s="36"/>
      <c r="E408" s="36"/>
      <c r="F408" s="36"/>
    </row>
    <row r="409" spans="1:36">
      <c r="A409" s="38"/>
      <c r="B409" s="38"/>
      <c r="C409" s="38"/>
      <c r="D409" s="38"/>
      <c r="E409" s="38"/>
      <c r="F409" s="38"/>
    </row>
    <row r="410" spans="1:36">
      <c r="A410" s="38"/>
      <c r="B410" s="38"/>
      <c r="C410" s="38"/>
      <c r="D410" s="38"/>
      <c r="E410" s="38"/>
      <c r="F410" s="38"/>
    </row>
    <row r="411" spans="1:36">
      <c r="A411" s="38"/>
      <c r="B411" s="38"/>
      <c r="C411" s="38"/>
      <c r="D411" s="38"/>
      <c r="E411" s="38"/>
      <c r="F411" s="38"/>
    </row>
    <row r="412" spans="1:36">
      <c r="A412" s="38"/>
      <c r="B412" s="38"/>
      <c r="C412" s="38"/>
      <c r="D412" s="38"/>
      <c r="E412" s="38"/>
      <c r="F412" s="38"/>
    </row>
    <row r="413" spans="1:36">
      <c r="A413" s="38"/>
      <c r="B413" s="38"/>
      <c r="C413" s="38"/>
      <c r="D413" s="38"/>
      <c r="E413" s="38"/>
      <c r="F413" s="38"/>
    </row>
    <row r="414" spans="1:36">
      <c r="A414" s="38"/>
      <c r="B414" s="38"/>
      <c r="C414" s="38"/>
      <c r="D414" s="38"/>
      <c r="E414" s="38"/>
      <c r="F414" s="38"/>
    </row>
    <row r="415" spans="1:36">
      <c r="A415" s="38"/>
      <c r="B415" s="38"/>
      <c r="C415" s="38"/>
      <c r="D415" s="38"/>
      <c r="E415" s="38"/>
      <c r="F415" s="38"/>
    </row>
    <row r="416" spans="1:36">
      <c r="A416" s="38"/>
      <c r="B416" s="38"/>
      <c r="C416" s="38"/>
      <c r="D416" s="38"/>
      <c r="E416" s="38"/>
      <c r="F416" s="38"/>
    </row>
    <row r="417" spans="1:45">
      <c r="A417" s="38"/>
      <c r="B417" s="38"/>
      <c r="C417" s="38"/>
      <c r="D417" s="38"/>
      <c r="E417" s="38"/>
      <c r="F417" s="38"/>
    </row>
    <row r="418" spans="1:45">
      <c r="A418" s="38"/>
      <c r="B418" s="38"/>
      <c r="C418" s="38"/>
      <c r="D418" s="38"/>
      <c r="E418" s="38"/>
      <c r="F418" s="38"/>
    </row>
    <row r="419" spans="1:45">
      <c r="A419" s="38"/>
      <c r="B419" s="38"/>
      <c r="C419" s="38"/>
      <c r="D419" s="38"/>
      <c r="E419" s="38"/>
      <c r="F419" s="38"/>
    </row>
    <row r="426" spans="1:45" ht="24.95" customHeight="1">
      <c r="A426" s="126" t="s">
        <v>53</v>
      </c>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row>
    <row r="427" spans="1:45">
      <c r="A427" s="28"/>
      <c r="B427" s="295" t="s">
        <v>44</v>
      </c>
      <c r="C427" s="296"/>
      <c r="D427" s="296"/>
      <c r="E427" s="296"/>
      <c r="F427" s="297"/>
      <c r="G427" s="298" t="s">
        <v>67</v>
      </c>
      <c r="H427" s="299"/>
      <c r="I427" s="299"/>
      <c r="J427" s="299"/>
      <c r="K427" s="300"/>
      <c r="L427" s="294" t="s">
        <v>68</v>
      </c>
      <c r="M427" s="294"/>
      <c r="N427" s="294"/>
      <c r="O427" s="294"/>
      <c r="P427" s="294"/>
      <c r="Q427" s="294" t="s">
        <v>69</v>
      </c>
      <c r="R427" s="294"/>
      <c r="S427" s="294"/>
      <c r="T427" s="294"/>
      <c r="U427" s="294"/>
      <c r="V427" s="294" t="s">
        <v>70</v>
      </c>
      <c r="W427" s="294"/>
      <c r="X427" s="294"/>
      <c r="Y427" s="294"/>
      <c r="Z427" s="294"/>
      <c r="AA427" s="294" t="s">
        <v>71</v>
      </c>
      <c r="AB427" s="294"/>
      <c r="AC427" s="294"/>
      <c r="AD427" s="294"/>
      <c r="AE427" s="294"/>
      <c r="AF427" s="294" t="s">
        <v>72</v>
      </c>
      <c r="AG427" s="294"/>
      <c r="AH427" s="294"/>
      <c r="AI427" s="294"/>
      <c r="AJ427" s="294"/>
      <c r="AK427" s="29"/>
      <c r="AL427" s="29"/>
      <c r="AM427" s="29"/>
      <c r="AN427" s="29"/>
      <c r="AO427" s="29"/>
      <c r="AP427" s="29"/>
      <c r="AQ427" s="29"/>
      <c r="AR427" s="29"/>
      <c r="AS427" s="29"/>
    </row>
    <row r="428" spans="1:45">
      <c r="A428" s="176" t="s">
        <v>73</v>
      </c>
      <c r="B428" s="176" t="s">
        <v>76</v>
      </c>
      <c r="C428" s="176" t="s">
        <v>74</v>
      </c>
      <c r="D428" s="176" t="s">
        <v>75</v>
      </c>
      <c r="E428" s="176" t="s">
        <v>77</v>
      </c>
      <c r="F428" s="176" t="s">
        <v>78</v>
      </c>
      <c r="G428" s="183" t="s">
        <v>76</v>
      </c>
      <c r="H428" s="183" t="s">
        <v>74</v>
      </c>
      <c r="I428" s="183" t="s">
        <v>75</v>
      </c>
      <c r="J428" s="176" t="s">
        <v>77</v>
      </c>
      <c r="K428" s="176" t="s">
        <v>78</v>
      </c>
      <c r="L428" s="183" t="s">
        <v>76</v>
      </c>
      <c r="M428" s="183" t="s">
        <v>74</v>
      </c>
      <c r="N428" s="183" t="s">
        <v>75</v>
      </c>
      <c r="O428" s="176" t="s">
        <v>77</v>
      </c>
      <c r="P428" s="176" t="s">
        <v>78</v>
      </c>
      <c r="Q428" s="183" t="s">
        <v>76</v>
      </c>
      <c r="R428" s="183" t="s">
        <v>74</v>
      </c>
      <c r="S428" s="183" t="s">
        <v>75</v>
      </c>
      <c r="T428" s="176" t="s">
        <v>77</v>
      </c>
      <c r="U428" s="176" t="s">
        <v>78</v>
      </c>
      <c r="V428" s="183" t="s">
        <v>76</v>
      </c>
      <c r="W428" s="183" t="s">
        <v>74</v>
      </c>
      <c r="X428" s="183" t="s">
        <v>75</v>
      </c>
      <c r="Y428" s="176" t="s">
        <v>77</v>
      </c>
      <c r="Z428" s="176" t="s">
        <v>78</v>
      </c>
      <c r="AA428" s="183" t="s">
        <v>76</v>
      </c>
      <c r="AB428" s="183" t="s">
        <v>74</v>
      </c>
      <c r="AC428" s="183" t="s">
        <v>75</v>
      </c>
      <c r="AD428" s="176" t="s">
        <v>77</v>
      </c>
      <c r="AE428" s="176" t="s">
        <v>78</v>
      </c>
      <c r="AF428" s="183" t="s">
        <v>76</v>
      </c>
      <c r="AG428" s="183" t="s">
        <v>74</v>
      </c>
      <c r="AH428" s="183" t="s">
        <v>75</v>
      </c>
      <c r="AI428" s="176" t="s">
        <v>77</v>
      </c>
      <c r="AJ428" s="176" t="s">
        <v>78</v>
      </c>
    </row>
    <row r="429" spans="1:45">
      <c r="A429" s="30" t="s">
        <v>79</v>
      </c>
      <c r="B429" s="31">
        <v>417</v>
      </c>
      <c r="C429" s="32">
        <v>198</v>
      </c>
      <c r="D429" s="32">
        <v>219</v>
      </c>
      <c r="E429" s="33">
        <f>-1*C429/$B$448</f>
        <v>-2.5335892514395393E-2</v>
      </c>
      <c r="F429" s="33">
        <f>D429/$B$448</f>
        <v>2.8023032629558541E-2</v>
      </c>
      <c r="G429" s="34">
        <v>375</v>
      </c>
      <c r="H429" s="34">
        <v>174</v>
      </c>
      <c r="I429" s="34">
        <v>204</v>
      </c>
      <c r="J429" s="33">
        <f>-1*H429/$G$448</f>
        <v>-2.4513947590870666E-2</v>
      </c>
      <c r="K429" s="35">
        <f>I429/$G$448</f>
        <v>2.8740490278951817E-2</v>
      </c>
      <c r="L429" s="34">
        <v>75</v>
      </c>
      <c r="M429" s="34">
        <v>39</v>
      </c>
      <c r="N429" s="34">
        <v>36</v>
      </c>
      <c r="O429" s="33">
        <f>-1*M429/$L$448</f>
        <v>-6.8421052631578952E-2</v>
      </c>
      <c r="P429" s="33">
        <f>N429/$L$448</f>
        <v>6.3157894736842107E-2</v>
      </c>
      <c r="Q429" s="34">
        <v>12</v>
      </c>
      <c r="R429" s="34">
        <v>3</v>
      </c>
      <c r="S429" s="34">
        <v>6</v>
      </c>
      <c r="T429" s="33">
        <f>-1*R429/$Q$448</f>
        <v>-3.8461538461538464E-2</v>
      </c>
      <c r="U429" s="33">
        <f>S429/$Q$448</f>
        <v>7.6923076923076927E-2</v>
      </c>
      <c r="V429" s="34">
        <v>24</v>
      </c>
      <c r="W429" s="34">
        <v>15</v>
      </c>
      <c r="X429" s="34">
        <v>9</v>
      </c>
      <c r="Y429" s="33">
        <f>-1*W429/$V$448</f>
        <v>-3.8461538461538464E-2</v>
      </c>
      <c r="Z429" s="33">
        <f>X429/$V$448</f>
        <v>2.3076923076923078E-2</v>
      </c>
      <c r="AA429" s="34">
        <v>9</v>
      </c>
      <c r="AB429" s="34">
        <v>3</v>
      </c>
      <c r="AC429" s="34">
        <v>3</v>
      </c>
      <c r="AD429" s="33">
        <f>-1*AB429/$AA$448</f>
        <v>-6.25E-2</v>
      </c>
      <c r="AE429" s="33">
        <f>AC429/$AA$448</f>
        <v>6.25E-2</v>
      </c>
      <c r="AF429" s="34">
        <v>3</v>
      </c>
      <c r="AG429" s="34">
        <v>3</v>
      </c>
      <c r="AH429" s="34">
        <v>0</v>
      </c>
      <c r="AI429" s="33">
        <f>-1*AG429/$AF$448</f>
        <v>-2.9411764705882353E-2</v>
      </c>
      <c r="AJ429" s="33">
        <f>AH429/$AF$448</f>
        <v>0</v>
      </c>
    </row>
    <row r="430" spans="1:45">
      <c r="A430" s="30" t="s">
        <v>80</v>
      </c>
      <c r="B430" s="31">
        <v>450</v>
      </c>
      <c r="C430" s="32">
        <v>219</v>
      </c>
      <c r="D430" s="32">
        <v>234</v>
      </c>
      <c r="E430" s="33">
        <f t="shared" ref="E430:E448" si="140">-1*C430/$B$448</f>
        <v>-2.8023032629558541E-2</v>
      </c>
      <c r="F430" s="33">
        <f t="shared" ref="F430:F448" si="141">D430/$B$448</f>
        <v>2.9942418426103647E-2</v>
      </c>
      <c r="G430" s="34">
        <v>414</v>
      </c>
      <c r="H430" s="34">
        <v>198</v>
      </c>
      <c r="I430" s="34">
        <v>213</v>
      </c>
      <c r="J430" s="33">
        <f t="shared" ref="J430:J448" si="142">-1*H430/$G$448</f>
        <v>-2.7895181741335588E-2</v>
      </c>
      <c r="K430" s="35">
        <f t="shared" ref="K430:K448" si="143">I430/$G$448</f>
        <v>3.0008453085376162E-2</v>
      </c>
      <c r="L430" s="34">
        <v>42</v>
      </c>
      <c r="M430" s="34">
        <v>21</v>
      </c>
      <c r="N430" s="34">
        <v>21</v>
      </c>
      <c r="O430" s="33">
        <f t="shared" ref="O430:O448" si="144">-1*M430/$L$448</f>
        <v>-3.6842105263157891E-2</v>
      </c>
      <c r="P430" s="33">
        <f t="shared" ref="P430:P448" si="145">N430/$L$448</f>
        <v>3.6842105263157891E-2</v>
      </c>
      <c r="Q430" s="34">
        <v>9</v>
      </c>
      <c r="R430" s="34">
        <v>6</v>
      </c>
      <c r="S430" s="34">
        <v>6</v>
      </c>
      <c r="T430" s="33">
        <f t="shared" ref="T430:T448" si="146">-1*R430/$Q$448</f>
        <v>-7.6923076923076927E-2</v>
      </c>
      <c r="U430" s="33">
        <f t="shared" ref="U430:U448" si="147">S430/$Q$448</f>
        <v>7.6923076923076927E-2</v>
      </c>
      <c r="V430" s="34">
        <v>24</v>
      </c>
      <c r="W430" s="34">
        <v>12</v>
      </c>
      <c r="X430" s="34">
        <v>12</v>
      </c>
      <c r="Y430" s="33">
        <f t="shared" ref="Y430:Y448" si="148">-1*W430/$V$448</f>
        <v>-3.0769230769230771E-2</v>
      </c>
      <c r="Z430" s="33">
        <f t="shared" ref="Z430:Z448" si="149">X430/$V$448</f>
        <v>3.0769230769230771E-2</v>
      </c>
      <c r="AA430" s="34">
        <v>6</v>
      </c>
      <c r="AB430" s="34">
        <v>0</v>
      </c>
      <c r="AC430" s="34">
        <v>3</v>
      </c>
      <c r="AD430" s="33">
        <f t="shared" ref="AD430:AD448" si="150">-1*AB430/$AA$448</f>
        <v>0</v>
      </c>
      <c r="AE430" s="33">
        <f t="shared" ref="AE430:AE448" si="151">AC430/$AA$448</f>
        <v>6.25E-2</v>
      </c>
      <c r="AF430" s="34">
        <v>6</v>
      </c>
      <c r="AG430" s="34">
        <v>6</v>
      </c>
      <c r="AH430" s="34">
        <v>0</v>
      </c>
      <c r="AI430" s="33">
        <f t="shared" ref="AI430:AI448" si="152">-1*AG430/$AF$448</f>
        <v>-5.8823529411764705E-2</v>
      </c>
      <c r="AJ430" s="33">
        <f t="shared" ref="AJ430:AJ448" si="153">AH430/$AF$448</f>
        <v>0</v>
      </c>
    </row>
    <row r="431" spans="1:45">
      <c r="A431" s="30" t="s">
        <v>81</v>
      </c>
      <c r="B431" s="31">
        <v>492</v>
      </c>
      <c r="C431" s="32">
        <v>234</v>
      </c>
      <c r="D431" s="32">
        <v>258</v>
      </c>
      <c r="E431" s="33">
        <f t="shared" si="140"/>
        <v>-2.9942418426103647E-2</v>
      </c>
      <c r="F431" s="33">
        <f t="shared" si="141"/>
        <v>3.3013435700575813E-2</v>
      </c>
      <c r="G431" s="34">
        <v>450</v>
      </c>
      <c r="H431" s="34">
        <v>213</v>
      </c>
      <c r="I431" s="34">
        <v>237</v>
      </c>
      <c r="J431" s="33">
        <f t="shared" si="142"/>
        <v>-3.0008453085376162E-2</v>
      </c>
      <c r="K431" s="35">
        <f t="shared" si="143"/>
        <v>3.3389687235841084E-2</v>
      </c>
      <c r="L431" s="34">
        <v>78</v>
      </c>
      <c r="M431" s="34">
        <v>33</v>
      </c>
      <c r="N431" s="34">
        <v>45</v>
      </c>
      <c r="O431" s="33">
        <f t="shared" si="144"/>
        <v>-5.7894736842105263E-2</v>
      </c>
      <c r="P431" s="33">
        <f t="shared" si="145"/>
        <v>7.8947368421052627E-2</v>
      </c>
      <c r="Q431" s="34">
        <v>3</v>
      </c>
      <c r="R431" s="34">
        <v>3</v>
      </c>
      <c r="S431" s="34">
        <v>3</v>
      </c>
      <c r="T431" s="33">
        <f t="shared" si="146"/>
        <v>-3.8461538461538464E-2</v>
      </c>
      <c r="U431" s="33">
        <f t="shared" si="147"/>
        <v>3.8461538461538464E-2</v>
      </c>
      <c r="V431" s="34">
        <v>24</v>
      </c>
      <c r="W431" s="34">
        <v>9</v>
      </c>
      <c r="X431" s="34">
        <v>15</v>
      </c>
      <c r="Y431" s="33">
        <f t="shared" si="148"/>
        <v>-2.3076923076923078E-2</v>
      </c>
      <c r="Z431" s="33">
        <f t="shared" si="149"/>
        <v>3.8461538461538464E-2</v>
      </c>
      <c r="AA431" s="34">
        <v>3</v>
      </c>
      <c r="AB431" s="34">
        <v>3</v>
      </c>
      <c r="AC431" s="34">
        <v>0</v>
      </c>
      <c r="AD431" s="33">
        <f t="shared" si="150"/>
        <v>-6.25E-2</v>
      </c>
      <c r="AE431" s="33">
        <f t="shared" si="151"/>
        <v>0</v>
      </c>
      <c r="AF431" s="34">
        <v>6</v>
      </c>
      <c r="AG431" s="34">
        <v>3</v>
      </c>
      <c r="AH431" s="34">
        <v>3</v>
      </c>
      <c r="AI431" s="33">
        <f t="shared" si="152"/>
        <v>-2.9411764705882353E-2</v>
      </c>
      <c r="AJ431" s="33">
        <f t="shared" si="153"/>
        <v>2.9411764705882353E-2</v>
      </c>
    </row>
    <row r="432" spans="1:45">
      <c r="A432" s="30" t="s">
        <v>82</v>
      </c>
      <c r="B432" s="31">
        <v>384</v>
      </c>
      <c r="C432" s="32">
        <v>219</v>
      </c>
      <c r="D432" s="32">
        <v>165</v>
      </c>
      <c r="E432" s="33">
        <f t="shared" si="140"/>
        <v>-2.8023032629558541E-2</v>
      </c>
      <c r="F432" s="33">
        <f t="shared" si="141"/>
        <v>2.1113243761996161E-2</v>
      </c>
      <c r="G432" s="34">
        <v>345</v>
      </c>
      <c r="H432" s="34">
        <v>192</v>
      </c>
      <c r="I432" s="34">
        <v>153</v>
      </c>
      <c r="J432" s="33">
        <f t="shared" si="142"/>
        <v>-2.7049873203719356E-2</v>
      </c>
      <c r="K432" s="35">
        <f t="shared" si="143"/>
        <v>2.1555367709213864E-2</v>
      </c>
      <c r="L432" s="34">
        <v>48</v>
      </c>
      <c r="M432" s="34">
        <v>24</v>
      </c>
      <c r="N432" s="34">
        <v>24</v>
      </c>
      <c r="O432" s="33">
        <f t="shared" si="144"/>
        <v>-4.2105263157894736E-2</v>
      </c>
      <c r="P432" s="33">
        <f t="shared" si="145"/>
        <v>4.2105263157894736E-2</v>
      </c>
      <c r="Q432" s="34">
        <v>9</v>
      </c>
      <c r="R432" s="34">
        <v>6</v>
      </c>
      <c r="S432" s="34">
        <v>3</v>
      </c>
      <c r="T432" s="33">
        <f t="shared" si="146"/>
        <v>-7.6923076923076927E-2</v>
      </c>
      <c r="U432" s="33">
        <f t="shared" si="147"/>
        <v>3.8461538461538464E-2</v>
      </c>
      <c r="V432" s="34">
        <v>15</v>
      </c>
      <c r="W432" s="34">
        <v>12</v>
      </c>
      <c r="X432" s="34">
        <v>6</v>
      </c>
      <c r="Y432" s="33">
        <f t="shared" si="148"/>
        <v>-3.0769230769230771E-2</v>
      </c>
      <c r="Z432" s="33">
        <f t="shared" si="149"/>
        <v>1.5384615384615385E-2</v>
      </c>
      <c r="AA432" s="34">
        <v>0</v>
      </c>
      <c r="AB432" s="34">
        <v>0</v>
      </c>
      <c r="AC432" s="34">
        <v>0</v>
      </c>
      <c r="AD432" s="33">
        <f t="shared" si="150"/>
        <v>0</v>
      </c>
      <c r="AE432" s="33">
        <f t="shared" si="151"/>
        <v>0</v>
      </c>
      <c r="AF432" s="34">
        <v>3</v>
      </c>
      <c r="AG432" s="34">
        <v>3</v>
      </c>
      <c r="AH432" s="34">
        <v>3</v>
      </c>
      <c r="AI432" s="33">
        <f t="shared" si="152"/>
        <v>-2.9411764705882353E-2</v>
      </c>
      <c r="AJ432" s="33">
        <f t="shared" si="153"/>
        <v>2.9411764705882353E-2</v>
      </c>
    </row>
    <row r="433" spans="1:36">
      <c r="A433" s="30" t="s">
        <v>83</v>
      </c>
      <c r="B433" s="31">
        <v>345</v>
      </c>
      <c r="C433" s="32">
        <v>204</v>
      </c>
      <c r="D433" s="32">
        <v>141</v>
      </c>
      <c r="E433" s="33">
        <f t="shared" si="140"/>
        <v>-2.6103646833013437E-2</v>
      </c>
      <c r="F433" s="33">
        <f t="shared" si="141"/>
        <v>1.8042226487523991E-2</v>
      </c>
      <c r="G433" s="34">
        <v>294</v>
      </c>
      <c r="H433" s="34">
        <v>171</v>
      </c>
      <c r="I433" s="34">
        <v>126</v>
      </c>
      <c r="J433" s="33">
        <f t="shared" si="142"/>
        <v>-2.4091293322062553E-2</v>
      </c>
      <c r="K433" s="35">
        <f t="shared" si="143"/>
        <v>1.7751479289940829E-2</v>
      </c>
      <c r="L433" s="34">
        <v>36</v>
      </c>
      <c r="M433" s="34">
        <v>15</v>
      </c>
      <c r="N433" s="34">
        <v>21</v>
      </c>
      <c r="O433" s="33">
        <f t="shared" si="144"/>
        <v>-2.6315789473684209E-2</v>
      </c>
      <c r="P433" s="33">
        <f t="shared" si="145"/>
        <v>3.6842105263157891E-2</v>
      </c>
      <c r="Q433" s="34">
        <v>6</v>
      </c>
      <c r="R433" s="34">
        <v>3</v>
      </c>
      <c r="S433" s="34">
        <v>3</v>
      </c>
      <c r="T433" s="33">
        <f t="shared" si="146"/>
        <v>-3.8461538461538464E-2</v>
      </c>
      <c r="U433" s="33">
        <f t="shared" si="147"/>
        <v>3.8461538461538464E-2</v>
      </c>
      <c r="V433" s="34">
        <v>21</v>
      </c>
      <c r="W433" s="34">
        <v>15</v>
      </c>
      <c r="X433" s="34">
        <v>3</v>
      </c>
      <c r="Y433" s="33">
        <f t="shared" si="148"/>
        <v>-3.8461538461538464E-2</v>
      </c>
      <c r="Z433" s="33">
        <f t="shared" si="149"/>
        <v>7.6923076923076927E-3</v>
      </c>
      <c r="AA433" s="34">
        <v>6</v>
      </c>
      <c r="AB433" s="34">
        <v>0</v>
      </c>
      <c r="AC433" s="34">
        <v>3</v>
      </c>
      <c r="AD433" s="33">
        <f t="shared" si="150"/>
        <v>0</v>
      </c>
      <c r="AE433" s="33">
        <f t="shared" si="151"/>
        <v>6.25E-2</v>
      </c>
      <c r="AF433" s="34">
        <v>6</v>
      </c>
      <c r="AG433" s="34">
        <v>3</v>
      </c>
      <c r="AH433" s="34">
        <v>3</v>
      </c>
      <c r="AI433" s="33">
        <f t="shared" si="152"/>
        <v>-2.9411764705882353E-2</v>
      </c>
      <c r="AJ433" s="33">
        <f t="shared" si="153"/>
        <v>2.9411764705882353E-2</v>
      </c>
    </row>
    <row r="434" spans="1:36">
      <c r="A434" s="30" t="s">
        <v>84</v>
      </c>
      <c r="B434" s="31">
        <v>423</v>
      </c>
      <c r="C434" s="32">
        <v>222</v>
      </c>
      <c r="D434" s="32">
        <v>201</v>
      </c>
      <c r="E434" s="33">
        <f t="shared" si="140"/>
        <v>-2.8406909788867563E-2</v>
      </c>
      <c r="F434" s="33">
        <f t="shared" si="141"/>
        <v>2.5719769673704415E-2</v>
      </c>
      <c r="G434" s="34">
        <v>354</v>
      </c>
      <c r="H434" s="34">
        <v>177</v>
      </c>
      <c r="I434" s="34">
        <v>177</v>
      </c>
      <c r="J434" s="33">
        <f t="shared" si="142"/>
        <v>-2.4936601859678782E-2</v>
      </c>
      <c r="K434" s="35">
        <f t="shared" si="143"/>
        <v>2.4936601859678782E-2</v>
      </c>
      <c r="L434" s="34">
        <v>33</v>
      </c>
      <c r="M434" s="34">
        <v>15</v>
      </c>
      <c r="N434" s="34">
        <v>18</v>
      </c>
      <c r="O434" s="33">
        <f t="shared" si="144"/>
        <v>-2.6315789473684209E-2</v>
      </c>
      <c r="P434" s="33">
        <f t="shared" si="145"/>
        <v>3.1578947368421054E-2</v>
      </c>
      <c r="Q434" s="34">
        <v>6</v>
      </c>
      <c r="R434" s="34">
        <v>3</v>
      </c>
      <c r="S434" s="34">
        <v>0</v>
      </c>
      <c r="T434" s="33">
        <f t="shared" si="146"/>
        <v>-3.8461538461538464E-2</v>
      </c>
      <c r="U434" s="33">
        <f t="shared" si="147"/>
        <v>0</v>
      </c>
      <c r="V434" s="34">
        <v>45</v>
      </c>
      <c r="W434" s="34">
        <v>30</v>
      </c>
      <c r="X434" s="34">
        <v>15</v>
      </c>
      <c r="Y434" s="33">
        <f t="shared" si="148"/>
        <v>-7.6923076923076927E-2</v>
      </c>
      <c r="Z434" s="33">
        <f t="shared" si="149"/>
        <v>3.8461538461538464E-2</v>
      </c>
      <c r="AA434" s="34">
        <v>9</v>
      </c>
      <c r="AB434" s="34">
        <v>6</v>
      </c>
      <c r="AC434" s="34">
        <v>3</v>
      </c>
      <c r="AD434" s="33">
        <f t="shared" si="150"/>
        <v>-0.125</v>
      </c>
      <c r="AE434" s="33">
        <f t="shared" si="151"/>
        <v>6.25E-2</v>
      </c>
      <c r="AF434" s="34">
        <v>6</v>
      </c>
      <c r="AG434" s="34">
        <v>3</v>
      </c>
      <c r="AH434" s="34">
        <v>3</v>
      </c>
      <c r="AI434" s="33">
        <f t="shared" si="152"/>
        <v>-2.9411764705882353E-2</v>
      </c>
      <c r="AJ434" s="33">
        <f t="shared" si="153"/>
        <v>2.9411764705882353E-2</v>
      </c>
    </row>
    <row r="435" spans="1:36">
      <c r="A435" s="30" t="s">
        <v>85</v>
      </c>
      <c r="B435" s="31">
        <v>390</v>
      </c>
      <c r="C435" s="32">
        <v>204</v>
      </c>
      <c r="D435" s="32">
        <v>186</v>
      </c>
      <c r="E435" s="33">
        <f t="shared" si="140"/>
        <v>-2.6103646833013437E-2</v>
      </c>
      <c r="F435" s="33">
        <f t="shared" si="141"/>
        <v>2.3800383877159308E-2</v>
      </c>
      <c r="G435" s="34">
        <v>303</v>
      </c>
      <c r="H435" s="34">
        <v>150</v>
      </c>
      <c r="I435" s="34">
        <v>153</v>
      </c>
      <c r="J435" s="33">
        <f t="shared" si="142"/>
        <v>-2.1132713440405747E-2</v>
      </c>
      <c r="K435" s="35">
        <f t="shared" si="143"/>
        <v>2.1555367709213864E-2</v>
      </c>
      <c r="L435" s="34">
        <v>33</v>
      </c>
      <c r="M435" s="34">
        <v>21</v>
      </c>
      <c r="N435" s="34">
        <v>12</v>
      </c>
      <c r="O435" s="33">
        <f t="shared" si="144"/>
        <v>-3.6842105263157891E-2</v>
      </c>
      <c r="P435" s="33">
        <f t="shared" si="145"/>
        <v>2.1052631578947368E-2</v>
      </c>
      <c r="Q435" s="34">
        <v>6</v>
      </c>
      <c r="R435" s="34">
        <v>6</v>
      </c>
      <c r="S435" s="34">
        <v>3</v>
      </c>
      <c r="T435" s="33">
        <f t="shared" si="146"/>
        <v>-7.6923076923076927E-2</v>
      </c>
      <c r="U435" s="33">
        <f t="shared" si="147"/>
        <v>3.8461538461538464E-2</v>
      </c>
      <c r="V435" s="34">
        <v>63</v>
      </c>
      <c r="W435" s="34">
        <v>36</v>
      </c>
      <c r="X435" s="34">
        <v>30</v>
      </c>
      <c r="Y435" s="33">
        <f t="shared" si="148"/>
        <v>-9.2307692307692313E-2</v>
      </c>
      <c r="Z435" s="33">
        <f t="shared" si="149"/>
        <v>7.6923076923076927E-2</v>
      </c>
      <c r="AA435" s="34">
        <v>9</v>
      </c>
      <c r="AB435" s="34">
        <v>6</v>
      </c>
      <c r="AC435" s="34">
        <v>3</v>
      </c>
      <c r="AD435" s="33">
        <f t="shared" si="150"/>
        <v>-0.125</v>
      </c>
      <c r="AE435" s="33">
        <f t="shared" si="151"/>
        <v>6.25E-2</v>
      </c>
      <c r="AF435" s="34">
        <v>3</v>
      </c>
      <c r="AG435" s="34">
        <v>3</v>
      </c>
      <c r="AH435" s="34">
        <v>0</v>
      </c>
      <c r="AI435" s="33">
        <f t="shared" si="152"/>
        <v>-2.9411764705882353E-2</v>
      </c>
      <c r="AJ435" s="33">
        <f t="shared" si="153"/>
        <v>0</v>
      </c>
    </row>
    <row r="436" spans="1:36">
      <c r="A436" s="30" t="s">
        <v>86</v>
      </c>
      <c r="B436" s="31">
        <v>420</v>
      </c>
      <c r="C436" s="32">
        <v>222</v>
      </c>
      <c r="D436" s="32">
        <v>198</v>
      </c>
      <c r="E436" s="33">
        <f t="shared" si="140"/>
        <v>-2.8406909788867563E-2</v>
      </c>
      <c r="F436" s="33">
        <f t="shared" si="141"/>
        <v>2.5335892514395393E-2</v>
      </c>
      <c r="G436" s="34">
        <v>327</v>
      </c>
      <c r="H436" s="34">
        <v>156</v>
      </c>
      <c r="I436" s="34">
        <v>174</v>
      </c>
      <c r="J436" s="33">
        <f t="shared" si="142"/>
        <v>-2.197802197802198E-2</v>
      </c>
      <c r="K436" s="35">
        <f t="shared" si="143"/>
        <v>2.4513947590870666E-2</v>
      </c>
      <c r="L436" s="34">
        <v>33</v>
      </c>
      <c r="M436" s="34">
        <v>18</v>
      </c>
      <c r="N436" s="34">
        <v>15</v>
      </c>
      <c r="O436" s="33">
        <f t="shared" si="144"/>
        <v>-3.1578947368421054E-2</v>
      </c>
      <c r="P436" s="33">
        <f t="shared" si="145"/>
        <v>2.6315789473684209E-2</v>
      </c>
      <c r="Q436" s="34">
        <v>9</v>
      </c>
      <c r="R436" s="34">
        <v>3</v>
      </c>
      <c r="S436" s="34">
        <v>3</v>
      </c>
      <c r="T436" s="33">
        <f t="shared" si="146"/>
        <v>-3.8461538461538464E-2</v>
      </c>
      <c r="U436" s="33">
        <f t="shared" si="147"/>
        <v>3.8461538461538464E-2</v>
      </c>
      <c r="V436" s="34">
        <v>72</v>
      </c>
      <c r="W436" s="34">
        <v>54</v>
      </c>
      <c r="X436" s="34">
        <v>18</v>
      </c>
      <c r="Y436" s="33">
        <f t="shared" si="148"/>
        <v>-0.13846153846153847</v>
      </c>
      <c r="Z436" s="33">
        <f t="shared" si="149"/>
        <v>4.6153846153846156E-2</v>
      </c>
      <c r="AA436" s="34">
        <v>3</v>
      </c>
      <c r="AB436" s="34">
        <v>3</v>
      </c>
      <c r="AC436" s="34">
        <v>0</v>
      </c>
      <c r="AD436" s="33">
        <f t="shared" si="150"/>
        <v>-6.25E-2</v>
      </c>
      <c r="AE436" s="33">
        <f t="shared" si="151"/>
        <v>0</v>
      </c>
      <c r="AF436" s="34">
        <v>3</v>
      </c>
      <c r="AG436" s="34">
        <v>3</v>
      </c>
      <c r="AH436" s="34">
        <v>3</v>
      </c>
      <c r="AI436" s="33">
        <f t="shared" si="152"/>
        <v>-2.9411764705882353E-2</v>
      </c>
      <c r="AJ436" s="33">
        <f t="shared" si="153"/>
        <v>2.9411764705882353E-2</v>
      </c>
    </row>
    <row r="437" spans="1:36">
      <c r="A437" s="30" t="s">
        <v>87</v>
      </c>
      <c r="B437" s="31">
        <v>453</v>
      </c>
      <c r="C437" s="32">
        <v>222</v>
      </c>
      <c r="D437" s="32">
        <v>228</v>
      </c>
      <c r="E437" s="33">
        <f t="shared" si="140"/>
        <v>-2.8406909788867563E-2</v>
      </c>
      <c r="F437" s="33">
        <f t="shared" si="141"/>
        <v>2.9174664107485603E-2</v>
      </c>
      <c r="G437" s="34">
        <v>399</v>
      </c>
      <c r="H437" s="34">
        <v>192</v>
      </c>
      <c r="I437" s="34">
        <v>207</v>
      </c>
      <c r="J437" s="33">
        <f t="shared" si="142"/>
        <v>-2.7049873203719356E-2</v>
      </c>
      <c r="K437" s="35">
        <f t="shared" si="143"/>
        <v>2.9163144547759933E-2</v>
      </c>
      <c r="L437" s="34">
        <v>18</v>
      </c>
      <c r="M437" s="34">
        <v>9</v>
      </c>
      <c r="N437" s="34">
        <v>12</v>
      </c>
      <c r="O437" s="33">
        <f t="shared" si="144"/>
        <v>-1.5789473684210527E-2</v>
      </c>
      <c r="P437" s="33">
        <f t="shared" si="145"/>
        <v>2.1052631578947368E-2</v>
      </c>
      <c r="Q437" s="34">
        <v>3</v>
      </c>
      <c r="R437" s="34">
        <v>0</v>
      </c>
      <c r="S437" s="34">
        <v>3</v>
      </c>
      <c r="T437" s="33">
        <f t="shared" si="146"/>
        <v>0</v>
      </c>
      <c r="U437" s="33">
        <f t="shared" si="147"/>
        <v>3.8461538461538464E-2</v>
      </c>
      <c r="V437" s="34">
        <v>36</v>
      </c>
      <c r="W437" s="34">
        <v>21</v>
      </c>
      <c r="X437" s="34">
        <v>15</v>
      </c>
      <c r="Y437" s="33">
        <f t="shared" si="148"/>
        <v>-5.3846153846153849E-2</v>
      </c>
      <c r="Z437" s="33">
        <f t="shared" si="149"/>
        <v>3.8461538461538464E-2</v>
      </c>
      <c r="AA437" s="34">
        <v>3</v>
      </c>
      <c r="AB437" s="34">
        <v>3</v>
      </c>
      <c r="AC437" s="34">
        <v>0</v>
      </c>
      <c r="AD437" s="33">
        <f t="shared" si="150"/>
        <v>-6.25E-2</v>
      </c>
      <c r="AE437" s="33">
        <f t="shared" si="151"/>
        <v>0</v>
      </c>
      <c r="AF437" s="34">
        <v>9</v>
      </c>
      <c r="AG437" s="34">
        <v>6</v>
      </c>
      <c r="AH437" s="34">
        <v>3</v>
      </c>
      <c r="AI437" s="33">
        <f t="shared" si="152"/>
        <v>-5.8823529411764705E-2</v>
      </c>
      <c r="AJ437" s="33">
        <f t="shared" si="153"/>
        <v>2.9411764705882353E-2</v>
      </c>
    </row>
    <row r="438" spans="1:36">
      <c r="A438" s="30" t="s">
        <v>88</v>
      </c>
      <c r="B438" s="31">
        <v>513</v>
      </c>
      <c r="C438" s="32">
        <v>264</v>
      </c>
      <c r="D438" s="32">
        <v>246</v>
      </c>
      <c r="E438" s="33">
        <f t="shared" si="140"/>
        <v>-3.3781190019193857E-2</v>
      </c>
      <c r="F438" s="33">
        <f t="shared" si="141"/>
        <v>3.1477927063339732E-2</v>
      </c>
      <c r="G438" s="34">
        <v>453</v>
      </c>
      <c r="H438" s="34">
        <v>231</v>
      </c>
      <c r="I438" s="34">
        <v>222</v>
      </c>
      <c r="J438" s="33">
        <f t="shared" si="142"/>
        <v>-3.2544378698224852E-2</v>
      </c>
      <c r="K438" s="35">
        <f t="shared" si="143"/>
        <v>3.127641589180051E-2</v>
      </c>
      <c r="L438" s="34">
        <v>30</v>
      </c>
      <c r="M438" s="34">
        <v>12</v>
      </c>
      <c r="N438" s="34">
        <v>18</v>
      </c>
      <c r="O438" s="33">
        <f t="shared" si="144"/>
        <v>-2.1052631578947368E-2</v>
      </c>
      <c r="P438" s="33">
        <f t="shared" si="145"/>
        <v>3.1578947368421054E-2</v>
      </c>
      <c r="Q438" s="34">
        <v>3</v>
      </c>
      <c r="R438" s="34">
        <v>0</v>
      </c>
      <c r="S438" s="34">
        <v>0</v>
      </c>
      <c r="T438" s="33">
        <f t="shared" si="146"/>
        <v>0</v>
      </c>
      <c r="U438" s="33">
        <f t="shared" si="147"/>
        <v>0</v>
      </c>
      <c r="V438" s="34">
        <v>33</v>
      </c>
      <c r="W438" s="34">
        <v>21</v>
      </c>
      <c r="X438" s="34">
        <v>15</v>
      </c>
      <c r="Y438" s="33">
        <f t="shared" si="148"/>
        <v>-5.3846153846153849E-2</v>
      </c>
      <c r="Z438" s="33">
        <f t="shared" si="149"/>
        <v>3.8461538461538464E-2</v>
      </c>
      <c r="AA438" s="34">
        <v>3</v>
      </c>
      <c r="AB438" s="34">
        <v>3</v>
      </c>
      <c r="AC438" s="34">
        <v>0</v>
      </c>
      <c r="AD438" s="33">
        <f t="shared" si="150"/>
        <v>-6.25E-2</v>
      </c>
      <c r="AE438" s="33">
        <f t="shared" si="151"/>
        <v>0</v>
      </c>
      <c r="AF438" s="34">
        <v>12</v>
      </c>
      <c r="AG438" s="34">
        <v>6</v>
      </c>
      <c r="AH438" s="34">
        <v>6</v>
      </c>
      <c r="AI438" s="33">
        <f t="shared" si="152"/>
        <v>-5.8823529411764705E-2</v>
      </c>
      <c r="AJ438" s="33">
        <f t="shared" si="153"/>
        <v>5.8823529411764705E-2</v>
      </c>
    </row>
    <row r="439" spans="1:36">
      <c r="A439" s="30" t="s">
        <v>89</v>
      </c>
      <c r="B439" s="31">
        <v>585</v>
      </c>
      <c r="C439" s="32">
        <v>279</v>
      </c>
      <c r="D439" s="32">
        <v>303</v>
      </c>
      <c r="E439" s="33">
        <f t="shared" si="140"/>
        <v>-3.5700575815738961E-2</v>
      </c>
      <c r="F439" s="33">
        <f t="shared" si="141"/>
        <v>3.877159309021113E-2</v>
      </c>
      <c r="G439" s="34">
        <v>537</v>
      </c>
      <c r="H439" s="34">
        <v>261</v>
      </c>
      <c r="I439" s="34">
        <v>276</v>
      </c>
      <c r="J439" s="33">
        <f t="shared" si="142"/>
        <v>-3.6770921386305999E-2</v>
      </c>
      <c r="K439" s="35">
        <f t="shared" si="143"/>
        <v>3.888419273034658E-2</v>
      </c>
      <c r="L439" s="34">
        <v>36</v>
      </c>
      <c r="M439" s="34">
        <v>18</v>
      </c>
      <c r="N439" s="34">
        <v>18</v>
      </c>
      <c r="O439" s="33">
        <f t="shared" si="144"/>
        <v>-3.1578947368421054E-2</v>
      </c>
      <c r="P439" s="33">
        <f t="shared" si="145"/>
        <v>3.1578947368421054E-2</v>
      </c>
      <c r="Q439" s="34">
        <v>6</v>
      </c>
      <c r="R439" s="34">
        <v>3</v>
      </c>
      <c r="S439" s="34">
        <v>3</v>
      </c>
      <c r="T439" s="33">
        <f t="shared" si="146"/>
        <v>-3.8461538461538464E-2</v>
      </c>
      <c r="U439" s="33">
        <f t="shared" si="147"/>
        <v>3.8461538461538464E-2</v>
      </c>
      <c r="V439" s="34">
        <v>15</v>
      </c>
      <c r="W439" s="34">
        <v>6</v>
      </c>
      <c r="X439" s="34">
        <v>9</v>
      </c>
      <c r="Y439" s="33">
        <f t="shared" si="148"/>
        <v>-1.5384615384615385E-2</v>
      </c>
      <c r="Z439" s="33">
        <f t="shared" si="149"/>
        <v>2.3076923076923078E-2</v>
      </c>
      <c r="AA439" s="34">
        <v>0</v>
      </c>
      <c r="AB439" s="34">
        <v>0</v>
      </c>
      <c r="AC439" s="34">
        <v>0</v>
      </c>
      <c r="AD439" s="33">
        <f t="shared" si="150"/>
        <v>0</v>
      </c>
      <c r="AE439" s="33">
        <f t="shared" si="151"/>
        <v>0</v>
      </c>
      <c r="AF439" s="34">
        <v>12</v>
      </c>
      <c r="AG439" s="34">
        <v>3</v>
      </c>
      <c r="AH439" s="34">
        <v>12</v>
      </c>
      <c r="AI439" s="33">
        <f t="shared" si="152"/>
        <v>-2.9411764705882353E-2</v>
      </c>
      <c r="AJ439" s="33">
        <f t="shared" si="153"/>
        <v>0.11764705882352941</v>
      </c>
    </row>
    <row r="440" spans="1:36">
      <c r="A440" s="30" t="s">
        <v>90</v>
      </c>
      <c r="B440" s="31">
        <v>624</v>
      </c>
      <c r="C440" s="32">
        <v>318</v>
      </c>
      <c r="D440" s="32">
        <v>303</v>
      </c>
      <c r="E440" s="33">
        <f t="shared" si="140"/>
        <v>-4.0690978886756241E-2</v>
      </c>
      <c r="F440" s="33">
        <f t="shared" si="141"/>
        <v>3.877159309021113E-2</v>
      </c>
      <c r="G440" s="34">
        <v>591</v>
      </c>
      <c r="H440" s="34">
        <v>297</v>
      </c>
      <c r="I440" s="34">
        <v>291</v>
      </c>
      <c r="J440" s="33">
        <f t="shared" si="142"/>
        <v>-4.1842772612003379E-2</v>
      </c>
      <c r="K440" s="35">
        <f t="shared" si="143"/>
        <v>4.0997464074387154E-2</v>
      </c>
      <c r="L440" s="34">
        <v>36</v>
      </c>
      <c r="M440" s="34">
        <v>15</v>
      </c>
      <c r="N440" s="34">
        <v>21</v>
      </c>
      <c r="O440" s="33">
        <f t="shared" si="144"/>
        <v>-2.6315789473684209E-2</v>
      </c>
      <c r="P440" s="33">
        <f t="shared" si="145"/>
        <v>3.6842105263157891E-2</v>
      </c>
      <c r="Q440" s="34">
        <v>3</v>
      </c>
      <c r="R440" s="34">
        <v>3</v>
      </c>
      <c r="S440" s="34">
        <v>0</v>
      </c>
      <c r="T440" s="33">
        <f t="shared" si="146"/>
        <v>-3.8461538461538464E-2</v>
      </c>
      <c r="U440" s="33">
        <f t="shared" si="147"/>
        <v>0</v>
      </c>
      <c r="V440" s="34">
        <v>6</v>
      </c>
      <c r="W440" s="34">
        <v>6</v>
      </c>
      <c r="X440" s="34">
        <v>0</v>
      </c>
      <c r="Y440" s="33">
        <f t="shared" si="148"/>
        <v>-1.5384615384615385E-2</v>
      </c>
      <c r="Z440" s="33">
        <f t="shared" si="149"/>
        <v>0</v>
      </c>
      <c r="AA440" s="34">
        <v>0</v>
      </c>
      <c r="AB440" s="34">
        <v>0</v>
      </c>
      <c r="AC440" s="34">
        <v>0</v>
      </c>
      <c r="AD440" s="33">
        <f t="shared" si="150"/>
        <v>0</v>
      </c>
      <c r="AE440" s="33">
        <f t="shared" si="151"/>
        <v>0</v>
      </c>
      <c r="AF440" s="34">
        <v>9</v>
      </c>
      <c r="AG440" s="34">
        <v>9</v>
      </c>
      <c r="AH440" s="34">
        <v>3</v>
      </c>
      <c r="AI440" s="33">
        <f t="shared" si="152"/>
        <v>-8.8235294117647065E-2</v>
      </c>
      <c r="AJ440" s="33">
        <f t="shared" si="153"/>
        <v>2.9411764705882353E-2</v>
      </c>
    </row>
    <row r="441" spans="1:36">
      <c r="A441" s="30" t="s">
        <v>91</v>
      </c>
      <c r="B441" s="31">
        <v>558</v>
      </c>
      <c r="C441" s="32">
        <v>285</v>
      </c>
      <c r="D441" s="32">
        <v>273</v>
      </c>
      <c r="E441" s="33">
        <f t="shared" si="140"/>
        <v>-3.6468330134357005E-2</v>
      </c>
      <c r="F441" s="33">
        <f t="shared" si="141"/>
        <v>3.4932821497120924E-2</v>
      </c>
      <c r="G441" s="34">
        <v>534</v>
      </c>
      <c r="H441" s="34">
        <v>273</v>
      </c>
      <c r="I441" s="34">
        <v>261</v>
      </c>
      <c r="J441" s="33">
        <f t="shared" si="142"/>
        <v>-3.8461538461538464E-2</v>
      </c>
      <c r="K441" s="35">
        <f t="shared" si="143"/>
        <v>3.6770921386305999E-2</v>
      </c>
      <c r="L441" s="34">
        <v>24</v>
      </c>
      <c r="M441" s="34">
        <v>12</v>
      </c>
      <c r="N441" s="34">
        <v>12</v>
      </c>
      <c r="O441" s="33">
        <f t="shared" si="144"/>
        <v>-2.1052631578947368E-2</v>
      </c>
      <c r="P441" s="33">
        <f t="shared" si="145"/>
        <v>2.1052631578947368E-2</v>
      </c>
      <c r="Q441" s="34">
        <v>0</v>
      </c>
      <c r="R441" s="34">
        <v>0</v>
      </c>
      <c r="S441" s="34">
        <v>0</v>
      </c>
      <c r="T441" s="33">
        <f t="shared" si="146"/>
        <v>0</v>
      </c>
      <c r="U441" s="33">
        <f t="shared" si="147"/>
        <v>0</v>
      </c>
      <c r="V441" s="34">
        <v>3</v>
      </c>
      <c r="W441" s="34">
        <v>0</v>
      </c>
      <c r="X441" s="34">
        <v>0</v>
      </c>
      <c r="Y441" s="33">
        <f t="shared" si="148"/>
        <v>0</v>
      </c>
      <c r="Z441" s="33">
        <f t="shared" si="149"/>
        <v>0</v>
      </c>
      <c r="AA441" s="34">
        <v>0</v>
      </c>
      <c r="AB441" s="34">
        <v>0</v>
      </c>
      <c r="AC441" s="34">
        <v>0</v>
      </c>
      <c r="AD441" s="33">
        <f t="shared" si="150"/>
        <v>0</v>
      </c>
      <c r="AE441" s="33">
        <f t="shared" si="151"/>
        <v>0</v>
      </c>
      <c r="AF441" s="34">
        <v>9</v>
      </c>
      <c r="AG441" s="34">
        <v>9</v>
      </c>
      <c r="AH441" s="34">
        <v>3</v>
      </c>
      <c r="AI441" s="33">
        <f t="shared" si="152"/>
        <v>-8.8235294117647065E-2</v>
      </c>
      <c r="AJ441" s="33">
        <f t="shared" si="153"/>
        <v>2.9411764705882353E-2</v>
      </c>
    </row>
    <row r="442" spans="1:36">
      <c r="A442" s="30" t="s">
        <v>92</v>
      </c>
      <c r="B442" s="31">
        <v>531</v>
      </c>
      <c r="C442" s="32">
        <v>288</v>
      </c>
      <c r="D442" s="32">
        <v>243</v>
      </c>
      <c r="E442" s="33">
        <f t="shared" si="140"/>
        <v>-3.6852207293666027E-2</v>
      </c>
      <c r="F442" s="33">
        <f t="shared" si="141"/>
        <v>3.109404990403071E-2</v>
      </c>
      <c r="G442" s="34">
        <v>510</v>
      </c>
      <c r="H442" s="34">
        <v>276</v>
      </c>
      <c r="I442" s="34">
        <v>234</v>
      </c>
      <c r="J442" s="33">
        <f t="shared" si="142"/>
        <v>-3.888419273034658E-2</v>
      </c>
      <c r="K442" s="35">
        <f t="shared" si="143"/>
        <v>3.2967032967032968E-2</v>
      </c>
      <c r="L442" s="34">
        <v>18</v>
      </c>
      <c r="M442" s="34">
        <v>9</v>
      </c>
      <c r="N442" s="34">
        <v>9</v>
      </c>
      <c r="O442" s="33">
        <f t="shared" si="144"/>
        <v>-1.5789473684210527E-2</v>
      </c>
      <c r="P442" s="33">
        <f t="shared" si="145"/>
        <v>1.5789473684210527E-2</v>
      </c>
      <c r="Q442" s="34">
        <v>3</v>
      </c>
      <c r="R442" s="34">
        <v>3</v>
      </c>
      <c r="S442" s="34">
        <v>0</v>
      </c>
      <c r="T442" s="33">
        <f t="shared" si="146"/>
        <v>-3.8461538461538464E-2</v>
      </c>
      <c r="U442" s="33">
        <f t="shared" si="147"/>
        <v>0</v>
      </c>
      <c r="V442" s="34">
        <v>3</v>
      </c>
      <c r="W442" s="34">
        <v>0</v>
      </c>
      <c r="X442" s="34">
        <v>3</v>
      </c>
      <c r="Y442" s="33">
        <f t="shared" si="148"/>
        <v>0</v>
      </c>
      <c r="Z442" s="33">
        <f t="shared" si="149"/>
        <v>7.6923076923076927E-3</v>
      </c>
      <c r="AA442" s="34">
        <v>0</v>
      </c>
      <c r="AB442" s="34">
        <v>0</v>
      </c>
      <c r="AC442" s="34">
        <v>0</v>
      </c>
      <c r="AD442" s="33">
        <f t="shared" si="150"/>
        <v>0</v>
      </c>
      <c r="AE442" s="33">
        <f t="shared" si="151"/>
        <v>0</v>
      </c>
      <c r="AF442" s="34">
        <v>12</v>
      </c>
      <c r="AG442" s="34">
        <v>6</v>
      </c>
      <c r="AH442" s="34">
        <v>3</v>
      </c>
      <c r="AI442" s="33">
        <f t="shared" si="152"/>
        <v>-5.8823529411764705E-2</v>
      </c>
      <c r="AJ442" s="33">
        <f t="shared" si="153"/>
        <v>2.9411764705882353E-2</v>
      </c>
    </row>
    <row r="443" spans="1:36">
      <c r="A443" s="30" t="s">
        <v>93</v>
      </c>
      <c r="B443" s="31">
        <v>480</v>
      </c>
      <c r="C443" s="32">
        <v>234</v>
      </c>
      <c r="D443" s="32">
        <v>243</v>
      </c>
      <c r="E443" s="33">
        <f t="shared" si="140"/>
        <v>-2.9942418426103647E-2</v>
      </c>
      <c r="F443" s="33">
        <f t="shared" si="141"/>
        <v>3.109404990403071E-2</v>
      </c>
      <c r="G443" s="34">
        <v>474</v>
      </c>
      <c r="H443" s="34">
        <v>234</v>
      </c>
      <c r="I443" s="34">
        <v>240</v>
      </c>
      <c r="J443" s="33">
        <f t="shared" si="142"/>
        <v>-3.2967032967032968E-2</v>
      </c>
      <c r="K443" s="35">
        <f t="shared" si="143"/>
        <v>3.38123415046492E-2</v>
      </c>
      <c r="L443" s="34">
        <v>12</v>
      </c>
      <c r="M443" s="34">
        <v>6</v>
      </c>
      <c r="N443" s="34">
        <v>6</v>
      </c>
      <c r="O443" s="33">
        <f t="shared" si="144"/>
        <v>-1.0526315789473684E-2</v>
      </c>
      <c r="P443" s="33">
        <f t="shared" si="145"/>
        <v>1.0526315789473684E-2</v>
      </c>
      <c r="Q443" s="34">
        <v>3</v>
      </c>
      <c r="R443" s="34">
        <v>3</v>
      </c>
      <c r="S443" s="34">
        <v>0</v>
      </c>
      <c r="T443" s="33">
        <f t="shared" si="146"/>
        <v>-3.8461538461538464E-2</v>
      </c>
      <c r="U443" s="33">
        <f t="shared" si="147"/>
        <v>0</v>
      </c>
      <c r="V443" s="34">
        <v>3</v>
      </c>
      <c r="W443" s="34">
        <v>3</v>
      </c>
      <c r="X443" s="34">
        <v>0</v>
      </c>
      <c r="Y443" s="33">
        <f t="shared" si="148"/>
        <v>-7.6923076923076927E-3</v>
      </c>
      <c r="Z443" s="33">
        <f t="shared" si="149"/>
        <v>0</v>
      </c>
      <c r="AA443" s="34">
        <v>0</v>
      </c>
      <c r="AB443" s="34">
        <v>0</v>
      </c>
      <c r="AC443" s="34">
        <v>0</v>
      </c>
      <c r="AD443" s="33">
        <f t="shared" si="150"/>
        <v>0</v>
      </c>
      <c r="AE443" s="33">
        <f t="shared" si="151"/>
        <v>0</v>
      </c>
      <c r="AF443" s="34">
        <v>0</v>
      </c>
      <c r="AG443" s="34">
        <v>0</v>
      </c>
      <c r="AH443" s="34">
        <v>0</v>
      </c>
      <c r="AI443" s="33">
        <f t="shared" si="152"/>
        <v>0</v>
      </c>
      <c r="AJ443" s="33">
        <f t="shared" si="153"/>
        <v>0</v>
      </c>
    </row>
    <row r="444" spans="1:36">
      <c r="A444" s="30" t="s">
        <v>94</v>
      </c>
      <c r="B444" s="31">
        <v>372</v>
      </c>
      <c r="C444" s="32">
        <v>183</v>
      </c>
      <c r="D444" s="32">
        <v>189</v>
      </c>
      <c r="E444" s="33">
        <f t="shared" si="140"/>
        <v>-2.3416506717850286E-2</v>
      </c>
      <c r="F444" s="33">
        <f t="shared" si="141"/>
        <v>2.418426103646833E-2</v>
      </c>
      <c r="G444" s="34">
        <v>363</v>
      </c>
      <c r="H444" s="34">
        <v>177</v>
      </c>
      <c r="I444" s="34">
        <v>186</v>
      </c>
      <c r="J444" s="33">
        <f t="shared" si="142"/>
        <v>-2.4936601859678782E-2</v>
      </c>
      <c r="K444" s="35">
        <f t="shared" si="143"/>
        <v>2.6204564666103127E-2</v>
      </c>
      <c r="L444" s="34">
        <v>6</v>
      </c>
      <c r="M444" s="34">
        <v>3</v>
      </c>
      <c r="N444" s="34">
        <v>6</v>
      </c>
      <c r="O444" s="33">
        <f t="shared" si="144"/>
        <v>-5.263157894736842E-3</v>
      </c>
      <c r="P444" s="33">
        <f t="shared" si="145"/>
        <v>1.0526315789473684E-2</v>
      </c>
      <c r="Q444" s="34">
        <v>0</v>
      </c>
      <c r="R444" s="34">
        <v>0</v>
      </c>
      <c r="S444" s="34">
        <v>0</v>
      </c>
      <c r="T444" s="33">
        <f t="shared" si="146"/>
        <v>0</v>
      </c>
      <c r="U444" s="33">
        <f t="shared" si="147"/>
        <v>0</v>
      </c>
      <c r="V444" s="34">
        <v>3</v>
      </c>
      <c r="W444" s="34">
        <v>0</v>
      </c>
      <c r="X444" s="34">
        <v>3</v>
      </c>
      <c r="Y444" s="33">
        <f t="shared" si="148"/>
        <v>0</v>
      </c>
      <c r="Z444" s="33">
        <f t="shared" si="149"/>
        <v>7.6923076923076927E-3</v>
      </c>
      <c r="AA444" s="34">
        <v>0</v>
      </c>
      <c r="AB444" s="34">
        <v>0</v>
      </c>
      <c r="AC444" s="34">
        <v>0</v>
      </c>
      <c r="AD444" s="33">
        <f t="shared" si="150"/>
        <v>0</v>
      </c>
      <c r="AE444" s="33">
        <f t="shared" si="151"/>
        <v>0</v>
      </c>
      <c r="AF444" s="34">
        <v>6</v>
      </c>
      <c r="AG444" s="34">
        <v>3</v>
      </c>
      <c r="AH444" s="34">
        <v>3</v>
      </c>
      <c r="AI444" s="33">
        <f t="shared" si="152"/>
        <v>-2.9411764705882353E-2</v>
      </c>
      <c r="AJ444" s="33">
        <f t="shared" si="153"/>
        <v>2.9411764705882353E-2</v>
      </c>
    </row>
    <row r="445" spans="1:36">
      <c r="A445" s="30" t="s">
        <v>95</v>
      </c>
      <c r="B445" s="31">
        <v>201</v>
      </c>
      <c r="C445" s="32">
        <v>87</v>
      </c>
      <c r="D445" s="32">
        <v>114</v>
      </c>
      <c r="E445" s="33">
        <f t="shared" si="140"/>
        <v>-1.1132437619961612E-2</v>
      </c>
      <c r="F445" s="33">
        <f t="shared" si="141"/>
        <v>1.4587332053742802E-2</v>
      </c>
      <c r="G445" s="34">
        <v>198</v>
      </c>
      <c r="H445" s="34">
        <v>87</v>
      </c>
      <c r="I445" s="34">
        <v>111</v>
      </c>
      <c r="J445" s="33">
        <f t="shared" si="142"/>
        <v>-1.2256973795435333E-2</v>
      </c>
      <c r="K445" s="35">
        <f t="shared" si="143"/>
        <v>1.5638207945900255E-2</v>
      </c>
      <c r="L445" s="34">
        <v>0</v>
      </c>
      <c r="M445" s="34">
        <v>0</v>
      </c>
      <c r="N445" s="34">
        <v>0</v>
      </c>
      <c r="O445" s="33">
        <f t="shared" si="144"/>
        <v>0</v>
      </c>
      <c r="P445" s="33">
        <f t="shared" si="145"/>
        <v>0</v>
      </c>
      <c r="Q445" s="34">
        <v>0</v>
      </c>
      <c r="R445" s="34">
        <v>0</v>
      </c>
      <c r="S445" s="34">
        <v>0</v>
      </c>
      <c r="T445" s="33">
        <f t="shared" si="146"/>
        <v>0</v>
      </c>
      <c r="U445" s="33">
        <f t="shared" si="147"/>
        <v>0</v>
      </c>
      <c r="V445" s="34">
        <v>0</v>
      </c>
      <c r="W445" s="34">
        <v>0</v>
      </c>
      <c r="X445" s="34">
        <v>0</v>
      </c>
      <c r="Y445" s="33">
        <f t="shared" si="148"/>
        <v>0</v>
      </c>
      <c r="Z445" s="33">
        <f t="shared" si="149"/>
        <v>0</v>
      </c>
      <c r="AA445" s="34">
        <v>0</v>
      </c>
      <c r="AB445" s="34">
        <v>0</v>
      </c>
      <c r="AC445" s="34">
        <v>0</v>
      </c>
      <c r="AD445" s="33">
        <f t="shared" si="150"/>
        <v>0</v>
      </c>
      <c r="AE445" s="33">
        <f t="shared" si="151"/>
        <v>0</v>
      </c>
      <c r="AF445" s="34">
        <v>0</v>
      </c>
      <c r="AG445" s="34">
        <v>0</v>
      </c>
      <c r="AH445" s="34">
        <v>0</v>
      </c>
      <c r="AI445" s="33">
        <f t="shared" si="152"/>
        <v>0</v>
      </c>
      <c r="AJ445" s="33">
        <f t="shared" si="153"/>
        <v>0</v>
      </c>
    </row>
    <row r="446" spans="1:36">
      <c r="A446" s="30" t="s">
        <v>283</v>
      </c>
      <c r="B446" s="31">
        <v>123</v>
      </c>
      <c r="C446" s="32">
        <v>48</v>
      </c>
      <c r="D446" s="32">
        <v>72</v>
      </c>
      <c r="E446" s="33">
        <f t="shared" si="140"/>
        <v>-6.1420345489443381E-3</v>
      </c>
      <c r="F446" s="33">
        <f t="shared" si="141"/>
        <v>9.2130518234165067E-3</v>
      </c>
      <c r="G446" s="34">
        <v>117</v>
      </c>
      <c r="H446" s="34">
        <v>48</v>
      </c>
      <c r="I446" s="34">
        <v>69</v>
      </c>
      <c r="J446" s="33">
        <f t="shared" si="142"/>
        <v>-6.762468300929839E-3</v>
      </c>
      <c r="K446" s="35">
        <f t="shared" si="143"/>
        <v>9.721048182586645E-3</v>
      </c>
      <c r="L446" s="34">
        <v>3</v>
      </c>
      <c r="M446" s="34">
        <v>3</v>
      </c>
      <c r="N446" s="34">
        <v>3</v>
      </c>
      <c r="O446" s="33">
        <f t="shared" si="144"/>
        <v>-5.263157894736842E-3</v>
      </c>
      <c r="P446" s="33">
        <f t="shared" si="145"/>
        <v>5.263157894736842E-3</v>
      </c>
      <c r="Q446" s="34">
        <v>0</v>
      </c>
      <c r="R446" s="34">
        <v>0</v>
      </c>
      <c r="S446" s="34">
        <v>0</v>
      </c>
      <c r="T446" s="33">
        <f t="shared" si="146"/>
        <v>0</v>
      </c>
      <c r="U446" s="33">
        <f t="shared" si="147"/>
        <v>0</v>
      </c>
      <c r="V446" s="34">
        <v>0</v>
      </c>
      <c r="W446" s="34">
        <v>0</v>
      </c>
      <c r="X446" s="34">
        <v>0</v>
      </c>
      <c r="Y446" s="33">
        <f t="shared" si="148"/>
        <v>0</v>
      </c>
      <c r="Z446" s="33">
        <f t="shared" si="149"/>
        <v>0</v>
      </c>
      <c r="AA446" s="34">
        <v>0</v>
      </c>
      <c r="AB446" s="34">
        <v>0</v>
      </c>
      <c r="AC446" s="34">
        <v>0</v>
      </c>
      <c r="AD446" s="33">
        <f t="shared" si="150"/>
        <v>0</v>
      </c>
      <c r="AE446" s="33">
        <f t="shared" si="151"/>
        <v>0</v>
      </c>
      <c r="AF446" s="34">
        <v>0</v>
      </c>
      <c r="AG446" s="34">
        <v>0</v>
      </c>
      <c r="AH446" s="34">
        <v>0</v>
      </c>
      <c r="AI446" s="33">
        <f t="shared" si="152"/>
        <v>0</v>
      </c>
      <c r="AJ446" s="33">
        <f t="shared" si="153"/>
        <v>0</v>
      </c>
    </row>
    <row r="447" spans="1:36">
      <c r="A447" s="30" t="s">
        <v>282</v>
      </c>
      <c r="B447" s="31">
        <v>63</v>
      </c>
      <c r="C447" s="32">
        <v>27</v>
      </c>
      <c r="D447" s="32">
        <v>36</v>
      </c>
      <c r="E447" s="33">
        <f t="shared" si="140"/>
        <v>-3.4548944337811898E-3</v>
      </c>
      <c r="F447" s="33">
        <f t="shared" si="141"/>
        <v>4.6065259117082534E-3</v>
      </c>
      <c r="G447" s="34">
        <v>63</v>
      </c>
      <c r="H447" s="34">
        <v>27</v>
      </c>
      <c r="I447" s="34">
        <v>36</v>
      </c>
      <c r="J447" s="33">
        <f t="shared" si="142"/>
        <v>-3.8038884192730348E-3</v>
      </c>
      <c r="K447" s="35">
        <f t="shared" si="143"/>
        <v>5.0718512256973797E-3</v>
      </c>
      <c r="L447" s="34">
        <v>0</v>
      </c>
      <c r="M447" s="34">
        <v>0</v>
      </c>
      <c r="N447" s="34">
        <v>0</v>
      </c>
      <c r="O447" s="33">
        <f t="shared" si="144"/>
        <v>0</v>
      </c>
      <c r="P447" s="33">
        <f t="shared" si="145"/>
        <v>0</v>
      </c>
      <c r="Q447" s="34">
        <v>0</v>
      </c>
      <c r="R447" s="34">
        <v>0</v>
      </c>
      <c r="S447" s="34">
        <v>0</v>
      </c>
      <c r="T447" s="33">
        <f t="shared" si="146"/>
        <v>0</v>
      </c>
      <c r="U447" s="33">
        <f t="shared" si="147"/>
        <v>0</v>
      </c>
      <c r="V447" s="34">
        <v>0</v>
      </c>
      <c r="W447" s="34">
        <v>0</v>
      </c>
      <c r="X447" s="34">
        <v>0</v>
      </c>
      <c r="Y447" s="33">
        <f t="shared" si="148"/>
        <v>0</v>
      </c>
      <c r="Z447" s="33">
        <f t="shared" si="149"/>
        <v>0</v>
      </c>
      <c r="AA447" s="34">
        <v>0</v>
      </c>
      <c r="AB447" s="34">
        <v>0</v>
      </c>
      <c r="AC447" s="34">
        <v>0</v>
      </c>
      <c r="AD447" s="33">
        <f t="shared" si="150"/>
        <v>0</v>
      </c>
      <c r="AE447" s="33">
        <f t="shared" si="151"/>
        <v>0</v>
      </c>
      <c r="AF447" s="34">
        <v>0</v>
      </c>
      <c r="AG447" s="34">
        <v>0</v>
      </c>
      <c r="AH447" s="34">
        <v>0</v>
      </c>
      <c r="AI447" s="33">
        <f t="shared" si="152"/>
        <v>0</v>
      </c>
      <c r="AJ447" s="33">
        <f t="shared" si="153"/>
        <v>0</v>
      </c>
    </row>
    <row r="448" spans="1:36">
      <c r="A448" s="30" t="s">
        <v>76</v>
      </c>
      <c r="B448" s="32">
        <v>7815</v>
      </c>
      <c r="C448" s="32">
        <v>3963</v>
      </c>
      <c r="D448" s="32">
        <v>3852</v>
      </c>
      <c r="E448" s="33">
        <f t="shared" si="140"/>
        <v>-0.50710172744721693</v>
      </c>
      <c r="F448" s="33">
        <f t="shared" si="141"/>
        <v>0.49289827255278312</v>
      </c>
      <c r="G448" s="34">
        <v>7098</v>
      </c>
      <c r="H448" s="34">
        <v>3534</v>
      </c>
      <c r="I448" s="34">
        <v>3564</v>
      </c>
      <c r="J448" s="33">
        <f t="shared" si="142"/>
        <v>-0.4978867286559594</v>
      </c>
      <c r="K448" s="35">
        <f t="shared" si="143"/>
        <v>0.5021132713440406</v>
      </c>
      <c r="L448" s="34">
        <v>570</v>
      </c>
      <c r="M448" s="34">
        <v>267</v>
      </c>
      <c r="N448" s="34">
        <v>300</v>
      </c>
      <c r="O448" s="33">
        <f t="shared" si="144"/>
        <v>-0.46842105263157896</v>
      </c>
      <c r="P448" s="33">
        <f t="shared" si="145"/>
        <v>0.52631578947368418</v>
      </c>
      <c r="Q448" s="34">
        <v>78</v>
      </c>
      <c r="R448" s="34">
        <v>42</v>
      </c>
      <c r="S448" s="34">
        <v>36</v>
      </c>
      <c r="T448" s="33">
        <f t="shared" si="146"/>
        <v>-0.53846153846153844</v>
      </c>
      <c r="U448" s="33">
        <f t="shared" si="147"/>
        <v>0.46153846153846156</v>
      </c>
      <c r="V448" s="34">
        <v>390</v>
      </c>
      <c r="W448" s="34">
        <v>240</v>
      </c>
      <c r="X448" s="34">
        <v>153</v>
      </c>
      <c r="Y448" s="33">
        <f t="shared" si="148"/>
        <v>-0.61538461538461542</v>
      </c>
      <c r="Z448" s="33">
        <f t="shared" si="149"/>
        <v>0.3923076923076923</v>
      </c>
      <c r="AA448" s="34">
        <v>48</v>
      </c>
      <c r="AB448" s="34">
        <v>30</v>
      </c>
      <c r="AC448" s="34">
        <v>21</v>
      </c>
      <c r="AD448" s="33">
        <f t="shared" si="150"/>
        <v>-0.625</v>
      </c>
      <c r="AE448" s="33">
        <f t="shared" si="151"/>
        <v>0.4375</v>
      </c>
      <c r="AF448" s="34">
        <v>102</v>
      </c>
      <c r="AG448" s="34">
        <v>63</v>
      </c>
      <c r="AH448" s="34">
        <v>42</v>
      </c>
      <c r="AI448" s="33">
        <f t="shared" si="152"/>
        <v>-0.61764705882352944</v>
      </c>
      <c r="AJ448" s="33">
        <f t="shared" si="153"/>
        <v>0.41176470588235292</v>
      </c>
    </row>
    <row r="449" spans="1:15">
      <c r="A449" s="36"/>
      <c r="B449" s="36"/>
      <c r="C449" s="36"/>
      <c r="D449" s="36"/>
      <c r="E449" s="36"/>
      <c r="F449" s="36"/>
      <c r="O449" s="37"/>
    </row>
    <row r="450" spans="1:15">
      <c r="A450" s="36"/>
      <c r="B450" s="36"/>
      <c r="C450" s="36"/>
      <c r="D450" s="36"/>
      <c r="E450" s="36"/>
      <c r="F450" s="36"/>
    </row>
    <row r="451" spans="1:15">
      <c r="A451" s="38"/>
      <c r="B451" s="38"/>
      <c r="C451" s="38"/>
      <c r="D451" s="38"/>
      <c r="E451" s="38"/>
      <c r="F451" s="38"/>
    </row>
    <row r="452" spans="1:15">
      <c r="A452" s="38"/>
      <c r="B452" s="38"/>
      <c r="C452" s="38"/>
      <c r="D452" s="38"/>
      <c r="E452" s="38"/>
      <c r="F452" s="38"/>
    </row>
    <row r="453" spans="1:15">
      <c r="A453" s="38"/>
      <c r="B453" s="38"/>
      <c r="C453" s="38"/>
      <c r="D453" s="38"/>
      <c r="E453" s="38"/>
      <c r="F453" s="38"/>
    </row>
    <row r="454" spans="1:15">
      <c r="A454" s="38"/>
      <c r="B454" s="38"/>
      <c r="C454" s="38"/>
      <c r="D454" s="38"/>
      <c r="E454" s="38"/>
      <c r="F454" s="38"/>
    </row>
    <row r="455" spans="1:15">
      <c r="A455" s="38"/>
      <c r="B455" s="38"/>
      <c r="C455" s="38"/>
      <c r="D455" s="38"/>
      <c r="E455" s="38"/>
      <c r="F455" s="38"/>
    </row>
    <row r="456" spans="1:15">
      <c r="A456" s="38"/>
      <c r="B456" s="38"/>
      <c r="C456" s="38"/>
      <c r="D456" s="38"/>
      <c r="E456" s="38"/>
      <c r="F456" s="38"/>
    </row>
    <row r="457" spans="1:15">
      <c r="A457" s="38"/>
      <c r="B457" s="38"/>
      <c r="C457" s="38"/>
      <c r="D457" s="38"/>
      <c r="E457" s="38"/>
      <c r="F457" s="38"/>
    </row>
    <row r="458" spans="1:15">
      <c r="A458" s="38"/>
      <c r="B458" s="38"/>
      <c r="C458" s="38"/>
      <c r="D458" s="38"/>
      <c r="E458" s="38"/>
      <c r="F458" s="38"/>
    </row>
    <row r="459" spans="1:15">
      <c r="A459" s="38"/>
      <c r="B459" s="38"/>
      <c r="C459" s="38"/>
      <c r="D459" s="38"/>
      <c r="E459" s="38"/>
      <c r="F459" s="38"/>
    </row>
    <row r="460" spans="1:15">
      <c r="A460" s="38"/>
      <c r="B460" s="38"/>
      <c r="C460" s="38"/>
      <c r="D460" s="38"/>
      <c r="E460" s="38"/>
      <c r="F460" s="38"/>
    </row>
    <row r="461" spans="1:15">
      <c r="A461" s="38"/>
      <c r="B461" s="38"/>
      <c r="C461" s="38"/>
      <c r="D461" s="38"/>
      <c r="E461" s="38"/>
      <c r="F461" s="38"/>
    </row>
    <row r="468" spans="1:45" ht="24.95" customHeight="1">
      <c r="A468" s="126" t="s">
        <v>54</v>
      </c>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row>
    <row r="469" spans="1:45">
      <c r="A469" s="28"/>
      <c r="B469" s="295" t="s">
        <v>44</v>
      </c>
      <c r="C469" s="296"/>
      <c r="D469" s="296"/>
      <c r="E469" s="296"/>
      <c r="F469" s="297"/>
      <c r="G469" s="298" t="s">
        <v>67</v>
      </c>
      <c r="H469" s="299"/>
      <c r="I469" s="299"/>
      <c r="J469" s="299"/>
      <c r="K469" s="300"/>
      <c r="L469" s="294" t="s">
        <v>68</v>
      </c>
      <c r="M469" s="294"/>
      <c r="N469" s="294"/>
      <c r="O469" s="294"/>
      <c r="P469" s="294"/>
      <c r="Q469" s="294" t="s">
        <v>69</v>
      </c>
      <c r="R469" s="294"/>
      <c r="S469" s="294"/>
      <c r="T469" s="294"/>
      <c r="U469" s="294"/>
      <c r="V469" s="294" t="s">
        <v>70</v>
      </c>
      <c r="W469" s="294"/>
      <c r="X469" s="294"/>
      <c r="Y469" s="294"/>
      <c r="Z469" s="294"/>
      <c r="AA469" s="294" t="s">
        <v>71</v>
      </c>
      <c r="AB469" s="294"/>
      <c r="AC469" s="294"/>
      <c r="AD469" s="294"/>
      <c r="AE469" s="294"/>
      <c r="AF469" s="294" t="s">
        <v>72</v>
      </c>
      <c r="AG469" s="294"/>
      <c r="AH469" s="294"/>
      <c r="AI469" s="294"/>
      <c r="AJ469" s="294"/>
      <c r="AK469" s="29"/>
      <c r="AL469" s="29"/>
      <c r="AM469" s="29"/>
      <c r="AN469" s="29"/>
      <c r="AO469" s="29"/>
      <c r="AP469" s="29"/>
      <c r="AQ469" s="29"/>
      <c r="AR469" s="29"/>
      <c r="AS469" s="29"/>
    </row>
    <row r="470" spans="1:45">
      <c r="A470" s="176" t="s">
        <v>73</v>
      </c>
      <c r="B470" s="176" t="s">
        <v>76</v>
      </c>
      <c r="C470" s="176" t="s">
        <v>74</v>
      </c>
      <c r="D470" s="176" t="s">
        <v>75</v>
      </c>
      <c r="E470" s="176" t="s">
        <v>77</v>
      </c>
      <c r="F470" s="176" t="s">
        <v>78</v>
      </c>
      <c r="G470" s="183" t="s">
        <v>76</v>
      </c>
      <c r="H470" s="183" t="s">
        <v>74</v>
      </c>
      <c r="I470" s="183" t="s">
        <v>75</v>
      </c>
      <c r="J470" s="176" t="s">
        <v>77</v>
      </c>
      <c r="K470" s="176" t="s">
        <v>78</v>
      </c>
      <c r="L470" s="183" t="s">
        <v>76</v>
      </c>
      <c r="M470" s="183" t="s">
        <v>74</v>
      </c>
      <c r="N470" s="183" t="s">
        <v>75</v>
      </c>
      <c r="O470" s="176" t="s">
        <v>77</v>
      </c>
      <c r="P470" s="176" t="s">
        <v>78</v>
      </c>
      <c r="Q470" s="183" t="s">
        <v>76</v>
      </c>
      <c r="R470" s="183" t="s">
        <v>74</v>
      </c>
      <c r="S470" s="183" t="s">
        <v>75</v>
      </c>
      <c r="T470" s="176" t="s">
        <v>77</v>
      </c>
      <c r="U470" s="176" t="s">
        <v>78</v>
      </c>
      <c r="V470" s="183" t="s">
        <v>76</v>
      </c>
      <c r="W470" s="183" t="s">
        <v>74</v>
      </c>
      <c r="X470" s="183" t="s">
        <v>75</v>
      </c>
      <c r="Y470" s="176" t="s">
        <v>77</v>
      </c>
      <c r="Z470" s="176" t="s">
        <v>78</v>
      </c>
      <c r="AA470" s="183" t="s">
        <v>76</v>
      </c>
      <c r="AB470" s="183" t="s">
        <v>74</v>
      </c>
      <c r="AC470" s="183" t="s">
        <v>75</v>
      </c>
      <c r="AD470" s="176" t="s">
        <v>77</v>
      </c>
      <c r="AE470" s="176" t="s">
        <v>78</v>
      </c>
      <c r="AF470" s="183" t="s">
        <v>76</v>
      </c>
      <c r="AG470" s="183" t="s">
        <v>74</v>
      </c>
      <c r="AH470" s="183" t="s">
        <v>75</v>
      </c>
      <c r="AI470" s="176" t="s">
        <v>77</v>
      </c>
      <c r="AJ470" s="176" t="s">
        <v>78</v>
      </c>
    </row>
    <row r="471" spans="1:45">
      <c r="A471" s="30" t="s">
        <v>79</v>
      </c>
      <c r="B471" s="31">
        <v>1215</v>
      </c>
      <c r="C471" s="32">
        <v>588</v>
      </c>
      <c r="D471" s="32">
        <v>627</v>
      </c>
      <c r="E471" s="33">
        <f>-1*C471/$B$490</f>
        <v>-2.6358257127487898E-2</v>
      </c>
      <c r="F471" s="33">
        <f>D471/$C$490</f>
        <v>5.7135046473482776E-2</v>
      </c>
      <c r="G471" s="34">
        <v>1020</v>
      </c>
      <c r="H471" s="34">
        <v>489</v>
      </c>
      <c r="I471" s="34">
        <v>531</v>
      </c>
      <c r="J471" s="33">
        <f>-1*H471/$G$490</f>
        <v>-2.489689934321063E-2</v>
      </c>
      <c r="K471" s="35">
        <f>I471/$G$490</f>
        <v>2.703528333587903E-2</v>
      </c>
      <c r="L471" s="34">
        <v>204</v>
      </c>
      <c r="M471" s="34">
        <v>87</v>
      </c>
      <c r="N471" s="34">
        <v>114</v>
      </c>
      <c r="O471" s="33">
        <f>-1*M471/$L$490</f>
        <v>-4.7697368421052634E-2</v>
      </c>
      <c r="P471" s="33">
        <f>N471/$L$490</f>
        <v>6.25E-2</v>
      </c>
      <c r="Q471" s="34">
        <v>114</v>
      </c>
      <c r="R471" s="34">
        <v>60</v>
      </c>
      <c r="S471" s="34">
        <v>57</v>
      </c>
      <c r="T471" s="33">
        <f>-1*R471/$Q$490</f>
        <v>-6.9930069930069935E-2</v>
      </c>
      <c r="U471" s="33">
        <f>S471/$Q$490</f>
        <v>6.6433566433566432E-2</v>
      </c>
      <c r="V471" s="34">
        <v>81</v>
      </c>
      <c r="W471" s="34">
        <v>39</v>
      </c>
      <c r="X471" s="34">
        <v>39</v>
      </c>
      <c r="Y471" s="33">
        <f>-1*W471/$V$490</f>
        <v>-3.2911392405063293E-2</v>
      </c>
      <c r="Z471" s="33">
        <f>X471/$V$490</f>
        <v>3.2911392405063293E-2</v>
      </c>
      <c r="AA471" s="34">
        <v>9</v>
      </c>
      <c r="AB471" s="34">
        <v>9</v>
      </c>
      <c r="AC471" s="34">
        <v>3</v>
      </c>
      <c r="AD471" s="33">
        <f>-1*AB471/$AA$490</f>
        <v>-7.8947368421052627E-2</v>
      </c>
      <c r="AE471" s="33">
        <f>AC471/$AA$490</f>
        <v>2.6315789473684209E-2</v>
      </c>
      <c r="AF471" s="34">
        <v>21</v>
      </c>
      <c r="AG471" s="34">
        <v>6</v>
      </c>
      <c r="AH471" s="34">
        <v>12</v>
      </c>
      <c r="AI471" s="33">
        <f>-1*AG471/$AF$490</f>
        <v>-0.02</v>
      </c>
      <c r="AJ471" s="33">
        <f>AH471/$AF$490</f>
        <v>0.04</v>
      </c>
    </row>
    <row r="472" spans="1:45">
      <c r="A472" s="30" t="s">
        <v>80</v>
      </c>
      <c r="B472" s="31">
        <v>1443</v>
      </c>
      <c r="C472" s="32">
        <v>756</v>
      </c>
      <c r="D472" s="32">
        <v>687</v>
      </c>
      <c r="E472" s="33">
        <f t="shared" ref="E472:E490" si="154">-1*C472/$B$490</f>
        <v>-3.388918773534158E-2</v>
      </c>
      <c r="F472" s="33">
        <f t="shared" ref="F472:F490" si="155">D472/$C$490</f>
        <v>6.2602515035538542E-2</v>
      </c>
      <c r="G472" s="34">
        <v>1212</v>
      </c>
      <c r="H472" s="34">
        <v>624</v>
      </c>
      <c r="I472" s="34">
        <v>588</v>
      </c>
      <c r="J472" s="33">
        <f t="shared" ref="J472:J490" si="156">-1*H472/$G$490</f>
        <v>-3.1770276462501912E-2</v>
      </c>
      <c r="K472" s="35">
        <f t="shared" ref="K472:K490" si="157">I472/$G$490</f>
        <v>2.9937375897357569E-2</v>
      </c>
      <c r="L472" s="34">
        <v>213</v>
      </c>
      <c r="M472" s="34">
        <v>120</v>
      </c>
      <c r="N472" s="34">
        <v>90</v>
      </c>
      <c r="O472" s="33">
        <f t="shared" ref="O472:O490" si="158">-1*M472/$L$490</f>
        <v>-6.5789473684210523E-2</v>
      </c>
      <c r="P472" s="33">
        <f t="shared" ref="P472:P490" si="159">N472/$L$490</f>
        <v>4.9342105263157895E-2</v>
      </c>
      <c r="Q472" s="34">
        <v>135</v>
      </c>
      <c r="R472" s="34">
        <v>81</v>
      </c>
      <c r="S472" s="34">
        <v>57</v>
      </c>
      <c r="T472" s="33">
        <f t="shared" ref="T472:T490" si="160">-1*R472/$Q$490</f>
        <v>-9.4405594405594401E-2</v>
      </c>
      <c r="U472" s="33">
        <f t="shared" ref="U472:U490" si="161">S472/$Q$490</f>
        <v>6.6433566433566432E-2</v>
      </c>
      <c r="V472" s="34">
        <v>78</v>
      </c>
      <c r="W472" s="34">
        <v>36</v>
      </c>
      <c r="X472" s="34">
        <v>45</v>
      </c>
      <c r="Y472" s="33">
        <f t="shared" ref="Y472:Y490" si="162">-1*W472/$V$490</f>
        <v>-3.0379746835443037E-2</v>
      </c>
      <c r="Z472" s="33">
        <f t="shared" ref="Z472:Z490" si="163">X472/$V$490</f>
        <v>3.7974683544303799E-2</v>
      </c>
      <c r="AA472" s="34">
        <v>6</v>
      </c>
      <c r="AB472" s="34">
        <v>3</v>
      </c>
      <c r="AC472" s="34">
        <v>6</v>
      </c>
      <c r="AD472" s="33">
        <f t="shared" ref="AD472:AD490" si="164">-1*AB472/$AA$490</f>
        <v>-2.6315789473684209E-2</v>
      </c>
      <c r="AE472" s="33">
        <f t="shared" ref="AE472:AE490" si="165">AC472/$AA$490</f>
        <v>5.2631578947368418E-2</v>
      </c>
      <c r="AF472" s="34">
        <v>24</v>
      </c>
      <c r="AG472" s="34">
        <v>12</v>
      </c>
      <c r="AH472" s="34">
        <v>15</v>
      </c>
      <c r="AI472" s="33">
        <f t="shared" ref="AI472:AI490" si="166">-1*AG472/$AF$490</f>
        <v>-0.04</v>
      </c>
      <c r="AJ472" s="33">
        <f t="shared" ref="AJ472:AJ490" si="167">AH472/$AF$490</f>
        <v>0.05</v>
      </c>
    </row>
    <row r="473" spans="1:45">
      <c r="A473" s="30" t="s">
        <v>81</v>
      </c>
      <c r="B473" s="31">
        <v>1413</v>
      </c>
      <c r="C473" s="32">
        <v>696</v>
      </c>
      <c r="D473" s="32">
        <v>717</v>
      </c>
      <c r="E473" s="33">
        <f t="shared" si="154"/>
        <v>-3.1199569661108123E-2</v>
      </c>
      <c r="F473" s="33">
        <f t="shared" si="155"/>
        <v>6.5336249316566425E-2</v>
      </c>
      <c r="G473" s="34">
        <v>1194</v>
      </c>
      <c r="H473" s="34">
        <v>582</v>
      </c>
      <c r="I473" s="34">
        <v>612</v>
      </c>
      <c r="J473" s="33">
        <f t="shared" si="156"/>
        <v>-2.9631892469833512E-2</v>
      </c>
      <c r="K473" s="35">
        <f t="shared" si="157"/>
        <v>3.1159309607453795E-2</v>
      </c>
      <c r="L473" s="34">
        <v>201</v>
      </c>
      <c r="M473" s="34">
        <v>102</v>
      </c>
      <c r="N473" s="34">
        <v>99</v>
      </c>
      <c r="O473" s="33">
        <f t="shared" si="158"/>
        <v>-5.5921052631578948E-2</v>
      </c>
      <c r="P473" s="33">
        <f t="shared" si="159"/>
        <v>5.4276315789473686E-2</v>
      </c>
      <c r="Q473" s="34">
        <v>114</v>
      </c>
      <c r="R473" s="34">
        <v>60</v>
      </c>
      <c r="S473" s="34">
        <v>54</v>
      </c>
      <c r="T473" s="33">
        <f t="shared" si="160"/>
        <v>-6.9930069930069935E-2</v>
      </c>
      <c r="U473" s="33">
        <f t="shared" si="161"/>
        <v>6.2937062937062943E-2</v>
      </c>
      <c r="V473" s="34">
        <v>90</v>
      </c>
      <c r="W473" s="34">
        <v>45</v>
      </c>
      <c r="X473" s="34">
        <v>42</v>
      </c>
      <c r="Y473" s="33">
        <f t="shared" si="162"/>
        <v>-3.7974683544303799E-2</v>
      </c>
      <c r="Z473" s="33">
        <f t="shared" si="163"/>
        <v>3.5443037974683546E-2</v>
      </c>
      <c r="AA473" s="34">
        <v>9</v>
      </c>
      <c r="AB473" s="34">
        <v>6</v>
      </c>
      <c r="AC473" s="34">
        <v>3</v>
      </c>
      <c r="AD473" s="33">
        <f t="shared" si="164"/>
        <v>-5.2631578947368418E-2</v>
      </c>
      <c r="AE473" s="33">
        <f t="shared" si="165"/>
        <v>2.6315789473684209E-2</v>
      </c>
      <c r="AF473" s="34">
        <v>18</v>
      </c>
      <c r="AG473" s="34">
        <v>12</v>
      </c>
      <c r="AH473" s="34">
        <v>9</v>
      </c>
      <c r="AI473" s="33">
        <f t="shared" si="166"/>
        <v>-0.04</v>
      </c>
      <c r="AJ473" s="33">
        <f t="shared" si="167"/>
        <v>0.03</v>
      </c>
    </row>
    <row r="474" spans="1:45">
      <c r="A474" s="30" t="s">
        <v>82</v>
      </c>
      <c r="B474" s="31">
        <v>1212</v>
      </c>
      <c r="C474" s="32">
        <v>627</v>
      </c>
      <c r="D474" s="32">
        <v>588</v>
      </c>
      <c r="E474" s="33">
        <f t="shared" si="154"/>
        <v>-2.8106508875739646E-2</v>
      </c>
      <c r="F474" s="33">
        <f t="shared" si="155"/>
        <v>5.358119190814653E-2</v>
      </c>
      <c r="G474" s="34">
        <v>1026</v>
      </c>
      <c r="H474" s="34">
        <v>519</v>
      </c>
      <c r="I474" s="34">
        <v>507</v>
      </c>
      <c r="J474" s="33">
        <f t="shared" si="156"/>
        <v>-2.6424316480830917E-2</v>
      </c>
      <c r="K474" s="35">
        <f t="shared" si="157"/>
        <v>2.58133496257828E-2</v>
      </c>
      <c r="L474" s="34">
        <v>189</v>
      </c>
      <c r="M474" s="34">
        <v>99</v>
      </c>
      <c r="N474" s="34">
        <v>90</v>
      </c>
      <c r="O474" s="33">
        <f t="shared" si="158"/>
        <v>-5.4276315789473686E-2</v>
      </c>
      <c r="P474" s="33">
        <f t="shared" si="159"/>
        <v>4.9342105263157895E-2</v>
      </c>
      <c r="Q474" s="34">
        <v>78</v>
      </c>
      <c r="R474" s="34">
        <v>39</v>
      </c>
      <c r="S474" s="34">
        <v>36</v>
      </c>
      <c r="T474" s="33">
        <f t="shared" si="160"/>
        <v>-4.5454545454545456E-2</v>
      </c>
      <c r="U474" s="33">
        <f t="shared" si="161"/>
        <v>4.195804195804196E-2</v>
      </c>
      <c r="V474" s="34">
        <v>66</v>
      </c>
      <c r="W474" s="34">
        <v>33</v>
      </c>
      <c r="X474" s="34">
        <v>33</v>
      </c>
      <c r="Y474" s="33">
        <f t="shared" si="162"/>
        <v>-2.7848101265822784E-2</v>
      </c>
      <c r="Z474" s="33">
        <f t="shared" si="163"/>
        <v>2.7848101265822784E-2</v>
      </c>
      <c r="AA474" s="34">
        <v>6</v>
      </c>
      <c r="AB474" s="34">
        <v>3</v>
      </c>
      <c r="AC474" s="34">
        <v>3</v>
      </c>
      <c r="AD474" s="33">
        <f t="shared" si="164"/>
        <v>-2.6315789473684209E-2</v>
      </c>
      <c r="AE474" s="33">
        <f t="shared" si="165"/>
        <v>2.6315789473684209E-2</v>
      </c>
      <c r="AF474" s="34">
        <v>15</v>
      </c>
      <c r="AG474" s="34">
        <v>9</v>
      </c>
      <c r="AH474" s="34">
        <v>9</v>
      </c>
      <c r="AI474" s="33">
        <f t="shared" si="166"/>
        <v>-0.03</v>
      </c>
      <c r="AJ474" s="33">
        <f t="shared" si="167"/>
        <v>0.03</v>
      </c>
    </row>
    <row r="475" spans="1:45">
      <c r="A475" s="30" t="s">
        <v>83</v>
      </c>
      <c r="B475" s="31">
        <v>957</v>
      </c>
      <c r="C475" s="32">
        <v>513</v>
      </c>
      <c r="D475" s="32">
        <v>447</v>
      </c>
      <c r="E475" s="33">
        <f t="shared" si="154"/>
        <v>-2.2996234534696073E-2</v>
      </c>
      <c r="F475" s="33">
        <f t="shared" si="155"/>
        <v>4.073264078731547E-2</v>
      </c>
      <c r="G475" s="34">
        <v>783</v>
      </c>
      <c r="H475" s="34">
        <v>408</v>
      </c>
      <c r="I475" s="34">
        <v>372</v>
      </c>
      <c r="J475" s="33">
        <f t="shared" si="156"/>
        <v>-2.0772873071635865E-2</v>
      </c>
      <c r="K475" s="35">
        <f t="shared" si="157"/>
        <v>1.8939972506491522E-2</v>
      </c>
      <c r="L475" s="34">
        <v>123</v>
      </c>
      <c r="M475" s="34">
        <v>57</v>
      </c>
      <c r="N475" s="34">
        <v>63</v>
      </c>
      <c r="O475" s="33">
        <f t="shared" si="158"/>
        <v>-3.125E-2</v>
      </c>
      <c r="P475" s="33">
        <f t="shared" si="159"/>
        <v>3.453947368421053E-2</v>
      </c>
      <c r="Q475" s="34">
        <v>60</v>
      </c>
      <c r="R475" s="34">
        <v>30</v>
      </c>
      <c r="S475" s="34">
        <v>27</v>
      </c>
      <c r="T475" s="33">
        <f t="shared" si="160"/>
        <v>-3.4965034965034968E-2</v>
      </c>
      <c r="U475" s="33">
        <f t="shared" si="161"/>
        <v>3.1468531468531472E-2</v>
      </c>
      <c r="V475" s="34">
        <v>81</v>
      </c>
      <c r="W475" s="34">
        <v>48</v>
      </c>
      <c r="X475" s="34">
        <v>33</v>
      </c>
      <c r="Y475" s="33">
        <f t="shared" si="162"/>
        <v>-4.0506329113924051E-2</v>
      </c>
      <c r="Z475" s="33">
        <f t="shared" si="163"/>
        <v>2.7848101265822784E-2</v>
      </c>
      <c r="AA475" s="34">
        <v>3</v>
      </c>
      <c r="AB475" s="34">
        <v>0</v>
      </c>
      <c r="AC475" s="34">
        <v>3</v>
      </c>
      <c r="AD475" s="33">
        <f t="shared" si="164"/>
        <v>0</v>
      </c>
      <c r="AE475" s="33">
        <f t="shared" si="165"/>
        <v>2.6315789473684209E-2</v>
      </c>
      <c r="AF475" s="34">
        <v>9</v>
      </c>
      <c r="AG475" s="34">
        <v>6</v>
      </c>
      <c r="AH475" s="34">
        <v>0</v>
      </c>
      <c r="AI475" s="33">
        <f t="shared" si="166"/>
        <v>-0.02</v>
      </c>
      <c r="AJ475" s="33">
        <f t="shared" si="167"/>
        <v>0</v>
      </c>
    </row>
    <row r="476" spans="1:45">
      <c r="A476" s="30" t="s">
        <v>84</v>
      </c>
      <c r="B476" s="31">
        <v>1176</v>
      </c>
      <c r="C476" s="32">
        <v>615</v>
      </c>
      <c r="D476" s="32">
        <v>561</v>
      </c>
      <c r="E476" s="33">
        <f t="shared" si="154"/>
        <v>-2.7568585260892953E-2</v>
      </c>
      <c r="F476" s="33">
        <f t="shared" si="155"/>
        <v>5.112083105522143E-2</v>
      </c>
      <c r="G476" s="34">
        <v>900</v>
      </c>
      <c r="H476" s="34">
        <v>471</v>
      </c>
      <c r="I476" s="34">
        <v>426</v>
      </c>
      <c r="J476" s="33">
        <f t="shared" si="156"/>
        <v>-2.398044906063846E-2</v>
      </c>
      <c r="K476" s="35">
        <f t="shared" si="157"/>
        <v>2.1689323354208034E-2</v>
      </c>
      <c r="L476" s="34">
        <v>123</v>
      </c>
      <c r="M476" s="34">
        <v>66</v>
      </c>
      <c r="N476" s="34">
        <v>57</v>
      </c>
      <c r="O476" s="33">
        <f t="shared" si="158"/>
        <v>-3.6184210526315791E-2</v>
      </c>
      <c r="P476" s="33">
        <f t="shared" si="159"/>
        <v>3.125E-2</v>
      </c>
      <c r="Q476" s="34">
        <v>57</v>
      </c>
      <c r="R476" s="34">
        <v>21</v>
      </c>
      <c r="S476" s="34">
        <v>33</v>
      </c>
      <c r="T476" s="33">
        <f t="shared" si="160"/>
        <v>-2.4475524475524476E-2</v>
      </c>
      <c r="U476" s="33">
        <f t="shared" si="161"/>
        <v>3.8461538461538464E-2</v>
      </c>
      <c r="V476" s="34">
        <v>165</v>
      </c>
      <c r="W476" s="34">
        <v>84</v>
      </c>
      <c r="X476" s="34">
        <v>78</v>
      </c>
      <c r="Y476" s="33">
        <f t="shared" si="162"/>
        <v>-7.0886075949367092E-2</v>
      </c>
      <c r="Z476" s="33">
        <f t="shared" si="163"/>
        <v>6.5822784810126586E-2</v>
      </c>
      <c r="AA476" s="34">
        <v>21</v>
      </c>
      <c r="AB476" s="34">
        <v>12</v>
      </c>
      <c r="AC476" s="34">
        <v>9</v>
      </c>
      <c r="AD476" s="33">
        <f t="shared" si="164"/>
        <v>-0.10526315789473684</v>
      </c>
      <c r="AE476" s="33">
        <f t="shared" si="165"/>
        <v>7.8947368421052627E-2</v>
      </c>
      <c r="AF476" s="34">
        <v>18</v>
      </c>
      <c r="AG476" s="34">
        <v>9</v>
      </c>
      <c r="AH476" s="34">
        <v>6</v>
      </c>
      <c r="AI476" s="33">
        <f t="shared" si="166"/>
        <v>-0.03</v>
      </c>
      <c r="AJ476" s="33">
        <f t="shared" si="167"/>
        <v>0.02</v>
      </c>
    </row>
    <row r="477" spans="1:45">
      <c r="A477" s="30" t="s">
        <v>85</v>
      </c>
      <c r="B477" s="31">
        <v>1155</v>
      </c>
      <c r="C477" s="32">
        <v>561</v>
      </c>
      <c r="D477" s="32">
        <v>594</v>
      </c>
      <c r="E477" s="33">
        <f t="shared" si="154"/>
        <v>-2.514792899408284E-2</v>
      </c>
      <c r="F477" s="33">
        <f t="shared" si="155"/>
        <v>5.4127938764352103E-2</v>
      </c>
      <c r="G477" s="34">
        <v>897</v>
      </c>
      <c r="H477" s="34">
        <v>429</v>
      </c>
      <c r="I477" s="34">
        <v>468</v>
      </c>
      <c r="J477" s="33">
        <f t="shared" si="156"/>
        <v>-2.1842065067970061E-2</v>
      </c>
      <c r="K477" s="35">
        <f t="shared" si="157"/>
        <v>2.382770734687643E-2</v>
      </c>
      <c r="L477" s="34">
        <v>90</v>
      </c>
      <c r="M477" s="34">
        <v>36</v>
      </c>
      <c r="N477" s="34">
        <v>54</v>
      </c>
      <c r="O477" s="33">
        <f t="shared" si="158"/>
        <v>-1.9736842105263157E-2</v>
      </c>
      <c r="P477" s="33">
        <f t="shared" si="159"/>
        <v>2.9605263157894735E-2</v>
      </c>
      <c r="Q477" s="34">
        <v>63</v>
      </c>
      <c r="R477" s="34">
        <v>39</v>
      </c>
      <c r="S477" s="34">
        <v>24</v>
      </c>
      <c r="T477" s="33">
        <f t="shared" si="160"/>
        <v>-4.5454545454545456E-2</v>
      </c>
      <c r="U477" s="33">
        <f t="shared" si="161"/>
        <v>2.7972027972027972E-2</v>
      </c>
      <c r="V477" s="34">
        <v>159</v>
      </c>
      <c r="W477" s="34">
        <v>78</v>
      </c>
      <c r="X477" s="34">
        <v>84</v>
      </c>
      <c r="Y477" s="33">
        <f t="shared" si="162"/>
        <v>-6.5822784810126586E-2</v>
      </c>
      <c r="Z477" s="33">
        <f t="shared" si="163"/>
        <v>7.0886075949367092E-2</v>
      </c>
      <c r="AA477" s="34">
        <v>15</v>
      </c>
      <c r="AB477" s="34">
        <v>6</v>
      </c>
      <c r="AC477" s="34">
        <v>6</v>
      </c>
      <c r="AD477" s="33">
        <f t="shared" si="164"/>
        <v>-5.2631578947368418E-2</v>
      </c>
      <c r="AE477" s="33">
        <f t="shared" si="165"/>
        <v>5.2631578947368418E-2</v>
      </c>
      <c r="AF477" s="34">
        <v>12</v>
      </c>
      <c r="AG477" s="34">
        <v>6</v>
      </c>
      <c r="AH477" s="34">
        <v>3</v>
      </c>
      <c r="AI477" s="33">
        <f t="shared" si="166"/>
        <v>-0.02</v>
      </c>
      <c r="AJ477" s="33">
        <f t="shared" si="167"/>
        <v>0.01</v>
      </c>
    </row>
    <row r="478" spans="1:45">
      <c r="A478" s="30" t="s">
        <v>86</v>
      </c>
      <c r="B478" s="31">
        <v>1140</v>
      </c>
      <c r="C478" s="32">
        <v>543</v>
      </c>
      <c r="D478" s="32">
        <v>594</v>
      </c>
      <c r="E478" s="33">
        <f t="shared" si="154"/>
        <v>-2.4341043571812802E-2</v>
      </c>
      <c r="F478" s="33">
        <f t="shared" si="155"/>
        <v>5.4127938764352103E-2</v>
      </c>
      <c r="G478" s="34">
        <v>888</v>
      </c>
      <c r="H478" s="34">
        <v>411</v>
      </c>
      <c r="I478" s="34">
        <v>480</v>
      </c>
      <c r="J478" s="33">
        <f t="shared" si="156"/>
        <v>-2.0925614785397891E-2</v>
      </c>
      <c r="K478" s="35">
        <f t="shared" si="157"/>
        <v>2.4438674201924547E-2</v>
      </c>
      <c r="L478" s="34">
        <v>90</v>
      </c>
      <c r="M478" s="34">
        <v>39</v>
      </c>
      <c r="N478" s="34">
        <v>51</v>
      </c>
      <c r="O478" s="33">
        <f t="shared" si="158"/>
        <v>-2.1381578947368422E-2</v>
      </c>
      <c r="P478" s="33">
        <f t="shared" si="159"/>
        <v>2.7960526315789474E-2</v>
      </c>
      <c r="Q478" s="34">
        <v>69</v>
      </c>
      <c r="R478" s="34">
        <v>36</v>
      </c>
      <c r="S478" s="34">
        <v>33</v>
      </c>
      <c r="T478" s="33">
        <f t="shared" si="160"/>
        <v>-4.195804195804196E-2</v>
      </c>
      <c r="U478" s="33">
        <f t="shared" si="161"/>
        <v>3.8461538461538464E-2</v>
      </c>
      <c r="V478" s="34">
        <v>126</v>
      </c>
      <c r="W478" s="34">
        <v>69</v>
      </c>
      <c r="X478" s="34">
        <v>57</v>
      </c>
      <c r="Y478" s="33">
        <f t="shared" si="162"/>
        <v>-5.8227848101265821E-2</v>
      </c>
      <c r="Z478" s="33">
        <f t="shared" si="163"/>
        <v>4.810126582278481E-2</v>
      </c>
      <c r="AA478" s="34">
        <v>12</v>
      </c>
      <c r="AB478" s="34">
        <v>6</v>
      </c>
      <c r="AC478" s="34">
        <v>9</v>
      </c>
      <c r="AD478" s="33">
        <f t="shared" si="164"/>
        <v>-5.2631578947368418E-2</v>
      </c>
      <c r="AE478" s="33">
        <f t="shared" si="165"/>
        <v>7.8947368421052627E-2</v>
      </c>
      <c r="AF478" s="34">
        <v>18</v>
      </c>
      <c r="AG478" s="34">
        <v>12</v>
      </c>
      <c r="AH478" s="34">
        <v>6</v>
      </c>
      <c r="AI478" s="33">
        <f t="shared" si="166"/>
        <v>-0.04</v>
      </c>
      <c r="AJ478" s="33">
        <f t="shared" si="167"/>
        <v>0.02</v>
      </c>
    </row>
    <row r="479" spans="1:45">
      <c r="A479" s="30" t="s">
        <v>87</v>
      </c>
      <c r="B479" s="31">
        <v>1284</v>
      </c>
      <c r="C479" s="32">
        <v>636</v>
      </c>
      <c r="D479" s="32">
        <v>648</v>
      </c>
      <c r="E479" s="33">
        <f t="shared" si="154"/>
        <v>-2.8509951586874662E-2</v>
      </c>
      <c r="F479" s="33">
        <f t="shared" si="155"/>
        <v>5.9048660470202297E-2</v>
      </c>
      <c r="G479" s="34">
        <v>1104</v>
      </c>
      <c r="H479" s="34">
        <v>534</v>
      </c>
      <c r="I479" s="34">
        <v>570</v>
      </c>
      <c r="J479" s="33">
        <f t="shared" si="156"/>
        <v>-2.7188025049641056E-2</v>
      </c>
      <c r="K479" s="35">
        <f t="shared" si="157"/>
        <v>2.9020925614785399E-2</v>
      </c>
      <c r="L479" s="34">
        <v>81</v>
      </c>
      <c r="M479" s="34">
        <v>42</v>
      </c>
      <c r="N479" s="34">
        <v>39</v>
      </c>
      <c r="O479" s="33">
        <f t="shared" si="158"/>
        <v>-2.3026315789473683E-2</v>
      </c>
      <c r="P479" s="33">
        <f t="shared" si="159"/>
        <v>2.1381578947368422E-2</v>
      </c>
      <c r="Q479" s="34">
        <v>45</v>
      </c>
      <c r="R479" s="34">
        <v>21</v>
      </c>
      <c r="S479" s="34">
        <v>24</v>
      </c>
      <c r="T479" s="33">
        <f t="shared" si="160"/>
        <v>-2.4475524475524476E-2</v>
      </c>
      <c r="U479" s="33">
        <f t="shared" si="161"/>
        <v>2.7972027972027972E-2</v>
      </c>
      <c r="V479" s="34">
        <v>93</v>
      </c>
      <c r="W479" s="34">
        <v>45</v>
      </c>
      <c r="X479" s="34">
        <v>45</v>
      </c>
      <c r="Y479" s="33">
        <f t="shared" si="162"/>
        <v>-3.7974683544303799E-2</v>
      </c>
      <c r="Z479" s="33">
        <f t="shared" si="163"/>
        <v>3.7974683544303799E-2</v>
      </c>
      <c r="AA479" s="34">
        <v>9</v>
      </c>
      <c r="AB479" s="34">
        <v>9</v>
      </c>
      <c r="AC479" s="34">
        <v>0</v>
      </c>
      <c r="AD479" s="33">
        <f t="shared" si="164"/>
        <v>-7.8947368421052627E-2</v>
      </c>
      <c r="AE479" s="33">
        <f t="shared" si="165"/>
        <v>0</v>
      </c>
      <c r="AF479" s="34">
        <v>21</v>
      </c>
      <c r="AG479" s="34">
        <v>12</v>
      </c>
      <c r="AH479" s="34">
        <v>12</v>
      </c>
      <c r="AI479" s="33">
        <f t="shared" si="166"/>
        <v>-0.04</v>
      </c>
      <c r="AJ479" s="33">
        <f t="shared" si="167"/>
        <v>0.04</v>
      </c>
    </row>
    <row r="480" spans="1:45">
      <c r="A480" s="30" t="s">
        <v>88</v>
      </c>
      <c r="B480" s="31">
        <v>1338</v>
      </c>
      <c r="C480" s="32">
        <v>645</v>
      </c>
      <c r="D480" s="32">
        <v>693</v>
      </c>
      <c r="E480" s="33">
        <f t="shared" si="154"/>
        <v>-2.8913394298009681E-2</v>
      </c>
      <c r="F480" s="33">
        <f t="shared" si="155"/>
        <v>6.3149261891744121E-2</v>
      </c>
      <c r="G480" s="34">
        <v>1179</v>
      </c>
      <c r="H480" s="34">
        <v>567</v>
      </c>
      <c r="I480" s="34">
        <v>612</v>
      </c>
      <c r="J480" s="33">
        <f t="shared" si="156"/>
        <v>-2.8868183901023369E-2</v>
      </c>
      <c r="K480" s="35">
        <f t="shared" si="157"/>
        <v>3.1159309607453795E-2</v>
      </c>
      <c r="L480" s="34">
        <v>102</v>
      </c>
      <c r="M480" s="34">
        <v>45</v>
      </c>
      <c r="N480" s="34">
        <v>57</v>
      </c>
      <c r="O480" s="33">
        <f t="shared" si="158"/>
        <v>-2.4671052631578948E-2</v>
      </c>
      <c r="P480" s="33">
        <f t="shared" si="159"/>
        <v>3.125E-2</v>
      </c>
      <c r="Q480" s="34">
        <v>36</v>
      </c>
      <c r="R480" s="34">
        <v>21</v>
      </c>
      <c r="S480" s="34">
        <v>18</v>
      </c>
      <c r="T480" s="33">
        <f t="shared" si="160"/>
        <v>-2.4475524475524476E-2</v>
      </c>
      <c r="U480" s="33">
        <f t="shared" si="161"/>
        <v>2.097902097902098E-2</v>
      </c>
      <c r="V480" s="34">
        <v>66</v>
      </c>
      <c r="W480" s="34">
        <v>33</v>
      </c>
      <c r="X480" s="34">
        <v>33</v>
      </c>
      <c r="Y480" s="33">
        <f t="shared" si="162"/>
        <v>-2.7848101265822784E-2</v>
      </c>
      <c r="Z480" s="33">
        <f t="shared" si="163"/>
        <v>2.7848101265822784E-2</v>
      </c>
      <c r="AA480" s="34">
        <v>6</v>
      </c>
      <c r="AB480" s="34">
        <v>3</v>
      </c>
      <c r="AC480" s="34">
        <v>3</v>
      </c>
      <c r="AD480" s="33">
        <f t="shared" si="164"/>
        <v>-2.6315789473684209E-2</v>
      </c>
      <c r="AE480" s="33">
        <f t="shared" si="165"/>
        <v>2.6315789473684209E-2</v>
      </c>
      <c r="AF480" s="34">
        <v>24</v>
      </c>
      <c r="AG480" s="34">
        <v>15</v>
      </c>
      <c r="AH480" s="34">
        <v>9</v>
      </c>
      <c r="AI480" s="33">
        <f t="shared" si="166"/>
        <v>-0.05</v>
      </c>
      <c r="AJ480" s="33">
        <f t="shared" si="167"/>
        <v>0.03</v>
      </c>
    </row>
    <row r="481" spans="1:36">
      <c r="A481" s="30" t="s">
        <v>89</v>
      </c>
      <c r="B481" s="31">
        <v>1578</v>
      </c>
      <c r="C481" s="32">
        <v>756</v>
      </c>
      <c r="D481" s="32">
        <v>825</v>
      </c>
      <c r="E481" s="33">
        <f t="shared" si="154"/>
        <v>-3.388918773534158E-2</v>
      </c>
      <c r="F481" s="33">
        <f t="shared" si="155"/>
        <v>7.5177692728266812E-2</v>
      </c>
      <c r="G481" s="34">
        <v>1419</v>
      </c>
      <c r="H481" s="34">
        <v>678</v>
      </c>
      <c r="I481" s="34">
        <v>741</v>
      </c>
      <c r="J481" s="33">
        <f t="shared" si="156"/>
        <v>-3.4519627310218418E-2</v>
      </c>
      <c r="K481" s="35">
        <f t="shared" si="157"/>
        <v>3.7727203299221017E-2</v>
      </c>
      <c r="L481" s="34">
        <v>108</v>
      </c>
      <c r="M481" s="34">
        <v>51</v>
      </c>
      <c r="N481" s="34">
        <v>57</v>
      </c>
      <c r="O481" s="33">
        <f t="shared" si="158"/>
        <v>-2.7960526315789474E-2</v>
      </c>
      <c r="P481" s="33">
        <f t="shared" si="159"/>
        <v>3.125E-2</v>
      </c>
      <c r="Q481" s="34">
        <v>18</v>
      </c>
      <c r="R481" s="34">
        <v>9</v>
      </c>
      <c r="S481" s="34">
        <v>9</v>
      </c>
      <c r="T481" s="33">
        <f t="shared" si="160"/>
        <v>-1.048951048951049E-2</v>
      </c>
      <c r="U481" s="33">
        <f t="shared" si="161"/>
        <v>1.048951048951049E-2</v>
      </c>
      <c r="V481" s="34">
        <v>60</v>
      </c>
      <c r="W481" s="34">
        <v>21</v>
      </c>
      <c r="X481" s="34">
        <v>39</v>
      </c>
      <c r="Y481" s="33">
        <f t="shared" si="162"/>
        <v>-1.7721518987341773E-2</v>
      </c>
      <c r="Z481" s="33">
        <f t="shared" si="163"/>
        <v>3.2911392405063293E-2</v>
      </c>
      <c r="AA481" s="34">
        <v>6</v>
      </c>
      <c r="AB481" s="34">
        <v>3</v>
      </c>
      <c r="AC481" s="34">
        <v>6</v>
      </c>
      <c r="AD481" s="33">
        <f t="shared" si="164"/>
        <v>-2.6315789473684209E-2</v>
      </c>
      <c r="AE481" s="33">
        <f t="shared" si="165"/>
        <v>5.2631578947368418E-2</v>
      </c>
      <c r="AF481" s="34">
        <v>30</v>
      </c>
      <c r="AG481" s="34">
        <v>18</v>
      </c>
      <c r="AH481" s="34">
        <v>12</v>
      </c>
      <c r="AI481" s="33">
        <f t="shared" si="166"/>
        <v>-0.06</v>
      </c>
      <c r="AJ481" s="33">
        <f t="shared" si="167"/>
        <v>0.04</v>
      </c>
    </row>
    <row r="482" spans="1:36">
      <c r="A482" s="30" t="s">
        <v>90</v>
      </c>
      <c r="B482" s="31">
        <v>1731</v>
      </c>
      <c r="C482" s="32">
        <v>858</v>
      </c>
      <c r="D482" s="32">
        <v>870</v>
      </c>
      <c r="E482" s="33">
        <f t="shared" si="154"/>
        <v>-3.8461538461538464E-2</v>
      </c>
      <c r="F482" s="33">
        <f t="shared" si="155"/>
        <v>7.9278294149808637E-2</v>
      </c>
      <c r="G482" s="34">
        <v>1614</v>
      </c>
      <c r="H482" s="34">
        <v>801</v>
      </c>
      <c r="I482" s="34">
        <v>813</v>
      </c>
      <c r="J482" s="33">
        <f t="shared" si="156"/>
        <v>-4.0782037574461583E-2</v>
      </c>
      <c r="K482" s="35">
        <f t="shared" si="157"/>
        <v>4.1393004429509696E-2</v>
      </c>
      <c r="L482" s="34">
        <v>93</v>
      </c>
      <c r="M482" s="34">
        <v>45</v>
      </c>
      <c r="N482" s="34">
        <v>51</v>
      </c>
      <c r="O482" s="33">
        <f t="shared" si="158"/>
        <v>-2.4671052631578948E-2</v>
      </c>
      <c r="P482" s="33">
        <f t="shared" si="159"/>
        <v>2.7960526315789474E-2</v>
      </c>
      <c r="Q482" s="34">
        <v>18</v>
      </c>
      <c r="R482" s="34">
        <v>12</v>
      </c>
      <c r="S482" s="34">
        <v>9</v>
      </c>
      <c r="T482" s="33">
        <f t="shared" si="160"/>
        <v>-1.3986013986013986E-2</v>
      </c>
      <c r="U482" s="33">
        <f t="shared" si="161"/>
        <v>1.048951048951049E-2</v>
      </c>
      <c r="V482" s="34">
        <v>30</v>
      </c>
      <c r="W482" s="34">
        <v>12</v>
      </c>
      <c r="X482" s="34">
        <v>18</v>
      </c>
      <c r="Y482" s="33">
        <f t="shared" si="162"/>
        <v>-1.0126582278481013E-2</v>
      </c>
      <c r="Z482" s="33">
        <f t="shared" si="163"/>
        <v>1.5189873417721518E-2</v>
      </c>
      <c r="AA482" s="34">
        <v>0</v>
      </c>
      <c r="AB482" s="34">
        <v>0</v>
      </c>
      <c r="AC482" s="34">
        <v>0</v>
      </c>
      <c r="AD482" s="33">
        <f t="shared" si="164"/>
        <v>0</v>
      </c>
      <c r="AE482" s="33">
        <f t="shared" si="165"/>
        <v>0</v>
      </c>
      <c r="AF482" s="34">
        <v>27</v>
      </c>
      <c r="AG482" s="34">
        <v>15</v>
      </c>
      <c r="AH482" s="34">
        <v>12</v>
      </c>
      <c r="AI482" s="33">
        <f t="shared" si="166"/>
        <v>-0.05</v>
      </c>
      <c r="AJ482" s="33">
        <f t="shared" si="167"/>
        <v>0.04</v>
      </c>
    </row>
    <row r="483" spans="1:36">
      <c r="A483" s="30" t="s">
        <v>91</v>
      </c>
      <c r="B483" s="31">
        <v>1596</v>
      </c>
      <c r="C483" s="32">
        <v>780</v>
      </c>
      <c r="D483" s="32">
        <v>816</v>
      </c>
      <c r="E483" s="33">
        <f t="shared" si="154"/>
        <v>-3.4965034965034968E-2</v>
      </c>
      <c r="F483" s="33">
        <f t="shared" si="155"/>
        <v>7.435757244395845E-2</v>
      </c>
      <c r="G483" s="34">
        <v>1506</v>
      </c>
      <c r="H483" s="34">
        <v>735</v>
      </c>
      <c r="I483" s="34">
        <v>774</v>
      </c>
      <c r="J483" s="33">
        <f t="shared" si="156"/>
        <v>-3.7421719871696964E-2</v>
      </c>
      <c r="K483" s="35">
        <f t="shared" si="157"/>
        <v>3.940736215060333E-2</v>
      </c>
      <c r="L483" s="34">
        <v>60</v>
      </c>
      <c r="M483" s="34">
        <v>33</v>
      </c>
      <c r="N483" s="34">
        <v>27</v>
      </c>
      <c r="O483" s="33">
        <f t="shared" si="158"/>
        <v>-1.8092105263157895E-2</v>
      </c>
      <c r="P483" s="33">
        <f t="shared" si="159"/>
        <v>1.4802631578947368E-2</v>
      </c>
      <c r="Q483" s="34">
        <v>15</v>
      </c>
      <c r="R483" s="34">
        <v>9</v>
      </c>
      <c r="S483" s="34">
        <v>6</v>
      </c>
      <c r="T483" s="33">
        <f t="shared" si="160"/>
        <v>-1.048951048951049E-2</v>
      </c>
      <c r="U483" s="33">
        <f t="shared" si="161"/>
        <v>6.993006993006993E-3</v>
      </c>
      <c r="V483" s="34">
        <v>33</v>
      </c>
      <c r="W483" s="34">
        <v>15</v>
      </c>
      <c r="X483" s="34">
        <v>18</v>
      </c>
      <c r="Y483" s="33">
        <f t="shared" si="162"/>
        <v>-1.2658227848101266E-2</v>
      </c>
      <c r="Z483" s="33">
        <f t="shared" si="163"/>
        <v>1.5189873417721518E-2</v>
      </c>
      <c r="AA483" s="34">
        <v>3</v>
      </c>
      <c r="AB483" s="34">
        <v>3</v>
      </c>
      <c r="AC483" s="34">
        <v>0</v>
      </c>
      <c r="AD483" s="33">
        <f t="shared" si="164"/>
        <v>-2.6315789473684209E-2</v>
      </c>
      <c r="AE483" s="33">
        <f t="shared" si="165"/>
        <v>0</v>
      </c>
      <c r="AF483" s="34">
        <v>24</v>
      </c>
      <c r="AG483" s="34">
        <v>12</v>
      </c>
      <c r="AH483" s="34">
        <v>9</v>
      </c>
      <c r="AI483" s="33">
        <f t="shared" si="166"/>
        <v>-0.04</v>
      </c>
      <c r="AJ483" s="33">
        <f t="shared" si="167"/>
        <v>0.03</v>
      </c>
    </row>
    <row r="484" spans="1:36">
      <c r="A484" s="30" t="s">
        <v>92</v>
      </c>
      <c r="B484" s="31">
        <v>1545</v>
      </c>
      <c r="C484" s="32">
        <v>765</v>
      </c>
      <c r="D484" s="32">
        <v>777</v>
      </c>
      <c r="E484" s="33">
        <f t="shared" si="154"/>
        <v>-3.4292630446476603E-2</v>
      </c>
      <c r="F484" s="33">
        <f t="shared" si="155"/>
        <v>7.0803717878622191E-2</v>
      </c>
      <c r="G484" s="34">
        <v>1461</v>
      </c>
      <c r="H484" s="34">
        <v>720</v>
      </c>
      <c r="I484" s="34">
        <v>741</v>
      </c>
      <c r="J484" s="33">
        <f t="shared" si="156"/>
        <v>-3.6658011302886817E-2</v>
      </c>
      <c r="K484" s="35">
        <f t="shared" si="157"/>
        <v>3.7727203299221017E-2</v>
      </c>
      <c r="L484" s="34">
        <v>66</v>
      </c>
      <c r="M484" s="34">
        <v>33</v>
      </c>
      <c r="N484" s="34">
        <v>33</v>
      </c>
      <c r="O484" s="33">
        <f t="shared" si="158"/>
        <v>-1.8092105263157895E-2</v>
      </c>
      <c r="P484" s="33">
        <f t="shared" si="159"/>
        <v>1.8092105263157895E-2</v>
      </c>
      <c r="Q484" s="34">
        <v>15</v>
      </c>
      <c r="R484" s="34">
        <v>6</v>
      </c>
      <c r="S484" s="34">
        <v>6</v>
      </c>
      <c r="T484" s="33">
        <f t="shared" si="160"/>
        <v>-6.993006993006993E-3</v>
      </c>
      <c r="U484" s="33">
        <f t="shared" si="161"/>
        <v>6.993006993006993E-3</v>
      </c>
      <c r="V484" s="34">
        <v>24</v>
      </c>
      <c r="W484" s="34">
        <v>12</v>
      </c>
      <c r="X484" s="34">
        <v>12</v>
      </c>
      <c r="Y484" s="33">
        <f t="shared" si="162"/>
        <v>-1.0126582278481013E-2</v>
      </c>
      <c r="Z484" s="33">
        <f t="shared" si="163"/>
        <v>1.0126582278481013E-2</v>
      </c>
      <c r="AA484" s="34">
        <v>0</v>
      </c>
      <c r="AB484" s="34">
        <v>0</v>
      </c>
      <c r="AC484" s="34">
        <v>0</v>
      </c>
      <c r="AD484" s="33">
        <f t="shared" si="164"/>
        <v>0</v>
      </c>
      <c r="AE484" s="33">
        <f t="shared" si="165"/>
        <v>0</v>
      </c>
      <c r="AF484" s="34">
        <v>15</v>
      </c>
      <c r="AG484" s="34">
        <v>12</v>
      </c>
      <c r="AH484" s="34">
        <v>3</v>
      </c>
      <c r="AI484" s="33">
        <f t="shared" si="166"/>
        <v>-0.04</v>
      </c>
      <c r="AJ484" s="33">
        <f t="shared" si="167"/>
        <v>0.01</v>
      </c>
    </row>
    <row r="485" spans="1:36">
      <c r="A485" s="30" t="s">
        <v>93</v>
      </c>
      <c r="B485" s="31">
        <v>1275</v>
      </c>
      <c r="C485" s="32">
        <v>633</v>
      </c>
      <c r="D485" s="32">
        <v>645</v>
      </c>
      <c r="E485" s="33">
        <f t="shared" si="154"/>
        <v>-2.8375470683162991E-2</v>
      </c>
      <c r="F485" s="33">
        <f t="shared" si="155"/>
        <v>5.8775287042099507E-2</v>
      </c>
      <c r="G485" s="34">
        <v>1230</v>
      </c>
      <c r="H485" s="34">
        <v>612</v>
      </c>
      <c r="I485" s="34">
        <v>618</v>
      </c>
      <c r="J485" s="33">
        <f t="shared" si="156"/>
        <v>-3.1159309607453795E-2</v>
      </c>
      <c r="K485" s="35">
        <f t="shared" si="157"/>
        <v>3.1464793034977852E-2</v>
      </c>
      <c r="L485" s="34">
        <v>36</v>
      </c>
      <c r="M485" s="34">
        <v>15</v>
      </c>
      <c r="N485" s="34">
        <v>21</v>
      </c>
      <c r="O485" s="33">
        <f t="shared" si="158"/>
        <v>-8.2236842105263153E-3</v>
      </c>
      <c r="P485" s="33">
        <f t="shared" si="159"/>
        <v>1.1513157894736841E-2</v>
      </c>
      <c r="Q485" s="34">
        <v>9</v>
      </c>
      <c r="R485" s="34">
        <v>3</v>
      </c>
      <c r="S485" s="34">
        <v>6</v>
      </c>
      <c r="T485" s="33">
        <f t="shared" si="160"/>
        <v>-3.4965034965034965E-3</v>
      </c>
      <c r="U485" s="33">
        <f t="shared" si="161"/>
        <v>6.993006993006993E-3</v>
      </c>
      <c r="V485" s="34">
        <v>15</v>
      </c>
      <c r="W485" s="34">
        <v>3</v>
      </c>
      <c r="X485" s="34">
        <v>9</v>
      </c>
      <c r="Y485" s="33">
        <f t="shared" si="162"/>
        <v>-2.5316455696202532E-3</v>
      </c>
      <c r="Z485" s="33">
        <f t="shared" si="163"/>
        <v>7.5949367088607592E-3</v>
      </c>
      <c r="AA485" s="34">
        <v>0</v>
      </c>
      <c r="AB485" s="34">
        <v>0</v>
      </c>
      <c r="AC485" s="34">
        <v>0</v>
      </c>
      <c r="AD485" s="33">
        <f t="shared" si="164"/>
        <v>0</v>
      </c>
      <c r="AE485" s="33">
        <f t="shared" si="165"/>
        <v>0</v>
      </c>
      <c r="AF485" s="34">
        <v>15</v>
      </c>
      <c r="AG485" s="34">
        <v>9</v>
      </c>
      <c r="AH485" s="34">
        <v>6</v>
      </c>
      <c r="AI485" s="33">
        <f t="shared" si="166"/>
        <v>-0.03</v>
      </c>
      <c r="AJ485" s="33">
        <f t="shared" si="167"/>
        <v>0.02</v>
      </c>
    </row>
    <row r="486" spans="1:36">
      <c r="A486" s="30" t="s">
        <v>94</v>
      </c>
      <c r="B486" s="31">
        <v>1017</v>
      </c>
      <c r="C486" s="32">
        <v>492</v>
      </c>
      <c r="D486" s="32">
        <v>528</v>
      </c>
      <c r="E486" s="33">
        <f t="shared" si="154"/>
        <v>-2.2054868208714364E-2</v>
      </c>
      <c r="F486" s="33">
        <f t="shared" si="155"/>
        <v>4.8113723346090757E-2</v>
      </c>
      <c r="G486" s="34">
        <v>990</v>
      </c>
      <c r="H486" s="34">
        <v>474</v>
      </c>
      <c r="I486" s="34">
        <v>519</v>
      </c>
      <c r="J486" s="33">
        <f t="shared" si="156"/>
        <v>-2.413319077440049E-2</v>
      </c>
      <c r="K486" s="35">
        <f t="shared" si="157"/>
        <v>2.6424316480830917E-2</v>
      </c>
      <c r="L486" s="34">
        <v>24</v>
      </c>
      <c r="M486" s="34">
        <v>15</v>
      </c>
      <c r="N486" s="34">
        <v>12</v>
      </c>
      <c r="O486" s="33">
        <f t="shared" si="158"/>
        <v>-8.2236842105263153E-3</v>
      </c>
      <c r="P486" s="33">
        <f t="shared" si="159"/>
        <v>6.5789473684210523E-3</v>
      </c>
      <c r="Q486" s="34">
        <v>6</v>
      </c>
      <c r="R486" s="34">
        <v>3</v>
      </c>
      <c r="S486" s="34">
        <v>3</v>
      </c>
      <c r="T486" s="33">
        <f t="shared" si="160"/>
        <v>-3.4965034965034965E-3</v>
      </c>
      <c r="U486" s="33">
        <f t="shared" si="161"/>
        <v>3.4965034965034965E-3</v>
      </c>
      <c r="V486" s="34">
        <v>12</v>
      </c>
      <c r="W486" s="34">
        <v>6</v>
      </c>
      <c r="X486" s="34">
        <v>3</v>
      </c>
      <c r="Y486" s="33">
        <f t="shared" si="162"/>
        <v>-5.0632911392405064E-3</v>
      </c>
      <c r="Z486" s="33">
        <f t="shared" si="163"/>
        <v>2.5316455696202532E-3</v>
      </c>
      <c r="AA486" s="34">
        <v>3</v>
      </c>
      <c r="AB486" s="34">
        <v>3</v>
      </c>
      <c r="AC486" s="34">
        <v>0</v>
      </c>
      <c r="AD486" s="33">
        <f t="shared" si="164"/>
        <v>-2.6315789473684209E-2</v>
      </c>
      <c r="AE486" s="33">
        <f t="shared" si="165"/>
        <v>0</v>
      </c>
      <c r="AF486" s="34">
        <v>3</v>
      </c>
      <c r="AG486" s="34">
        <v>0</v>
      </c>
      <c r="AH486" s="34">
        <v>0</v>
      </c>
      <c r="AI486" s="33">
        <f t="shared" si="166"/>
        <v>0</v>
      </c>
      <c r="AJ486" s="33">
        <f t="shared" si="167"/>
        <v>0</v>
      </c>
    </row>
    <row r="487" spans="1:36">
      <c r="A487" s="30" t="s">
        <v>95</v>
      </c>
      <c r="B487" s="31">
        <v>597</v>
      </c>
      <c r="C487" s="32">
        <v>279</v>
      </c>
      <c r="D487" s="32">
        <v>318</v>
      </c>
      <c r="E487" s="33">
        <f t="shared" si="154"/>
        <v>-1.2506724045185583E-2</v>
      </c>
      <c r="F487" s="33">
        <f t="shared" si="155"/>
        <v>2.8977583378895572E-2</v>
      </c>
      <c r="G487" s="34">
        <v>579</v>
      </c>
      <c r="H487" s="34">
        <v>270</v>
      </c>
      <c r="I487" s="34">
        <v>309</v>
      </c>
      <c r="J487" s="33">
        <f t="shared" si="156"/>
        <v>-1.3746754238582556E-2</v>
      </c>
      <c r="K487" s="35">
        <f t="shared" si="157"/>
        <v>1.5732396517488926E-2</v>
      </c>
      <c r="L487" s="34">
        <v>21</v>
      </c>
      <c r="M487" s="34">
        <v>12</v>
      </c>
      <c r="N487" s="34">
        <v>6</v>
      </c>
      <c r="O487" s="33">
        <f t="shared" si="158"/>
        <v>-6.5789473684210523E-3</v>
      </c>
      <c r="P487" s="33">
        <f t="shared" si="159"/>
        <v>3.2894736842105261E-3</v>
      </c>
      <c r="Q487" s="34">
        <v>3</v>
      </c>
      <c r="R487" s="34">
        <v>0</v>
      </c>
      <c r="S487" s="34">
        <v>3</v>
      </c>
      <c r="T487" s="33">
        <f t="shared" si="160"/>
        <v>0</v>
      </c>
      <c r="U487" s="33">
        <f t="shared" si="161"/>
        <v>3.4965034965034965E-3</v>
      </c>
      <c r="V487" s="34">
        <v>6</v>
      </c>
      <c r="W487" s="34">
        <v>3</v>
      </c>
      <c r="X487" s="34">
        <v>6</v>
      </c>
      <c r="Y487" s="33">
        <f t="shared" si="162"/>
        <v>-2.5316455696202532E-3</v>
      </c>
      <c r="Z487" s="33">
        <f t="shared" si="163"/>
        <v>5.0632911392405064E-3</v>
      </c>
      <c r="AA487" s="34">
        <v>0</v>
      </c>
      <c r="AB487" s="34">
        <v>0</v>
      </c>
      <c r="AC487" s="34">
        <v>0</v>
      </c>
      <c r="AD487" s="33">
        <f t="shared" si="164"/>
        <v>0</v>
      </c>
      <c r="AE487" s="33">
        <f t="shared" si="165"/>
        <v>0</v>
      </c>
      <c r="AF487" s="34">
        <v>3</v>
      </c>
      <c r="AG487" s="34">
        <v>0</v>
      </c>
      <c r="AH487" s="34">
        <v>3</v>
      </c>
      <c r="AI487" s="33">
        <f t="shared" si="166"/>
        <v>0</v>
      </c>
      <c r="AJ487" s="33">
        <f t="shared" si="167"/>
        <v>0.01</v>
      </c>
    </row>
    <row r="488" spans="1:36">
      <c r="A488" s="30" t="s">
        <v>283</v>
      </c>
      <c r="B488" s="31">
        <v>393</v>
      </c>
      <c r="C488" s="32">
        <v>156</v>
      </c>
      <c r="D488" s="32">
        <v>234</v>
      </c>
      <c r="E488" s="33">
        <f t="shared" si="154"/>
        <v>-6.993006993006993E-3</v>
      </c>
      <c r="F488" s="33">
        <f t="shared" si="155"/>
        <v>2.1323127392017496E-2</v>
      </c>
      <c r="G488" s="34">
        <v>393</v>
      </c>
      <c r="H488" s="34">
        <v>156</v>
      </c>
      <c r="I488" s="34">
        <v>234</v>
      </c>
      <c r="J488" s="33">
        <f t="shared" si="156"/>
        <v>-7.942569115625478E-3</v>
      </c>
      <c r="K488" s="35">
        <f t="shared" si="157"/>
        <v>1.1913853673438215E-2</v>
      </c>
      <c r="L488" s="34">
        <v>0</v>
      </c>
      <c r="M488" s="34">
        <v>0</v>
      </c>
      <c r="N488" s="34">
        <v>0</v>
      </c>
      <c r="O488" s="33">
        <f t="shared" si="158"/>
        <v>0</v>
      </c>
      <c r="P488" s="33">
        <f t="shared" si="159"/>
        <v>0</v>
      </c>
      <c r="Q488" s="34">
        <v>0</v>
      </c>
      <c r="R488" s="34">
        <v>0</v>
      </c>
      <c r="S488" s="34">
        <v>0</v>
      </c>
      <c r="T488" s="33">
        <f t="shared" si="160"/>
        <v>0</v>
      </c>
      <c r="U488" s="33">
        <f t="shared" si="161"/>
        <v>0</v>
      </c>
      <c r="V488" s="34">
        <v>0</v>
      </c>
      <c r="W488" s="34">
        <v>0</v>
      </c>
      <c r="X488" s="34">
        <v>0</v>
      </c>
      <c r="Y488" s="33">
        <f t="shared" si="162"/>
        <v>0</v>
      </c>
      <c r="Z488" s="33">
        <f t="shared" si="163"/>
        <v>0</v>
      </c>
      <c r="AA488" s="34">
        <v>0</v>
      </c>
      <c r="AB488" s="34">
        <v>0</v>
      </c>
      <c r="AC488" s="34">
        <v>0</v>
      </c>
      <c r="AD488" s="33">
        <f t="shared" si="164"/>
        <v>0</v>
      </c>
      <c r="AE488" s="33">
        <f t="shared" si="165"/>
        <v>0</v>
      </c>
      <c r="AF488" s="34">
        <v>0</v>
      </c>
      <c r="AG488" s="34">
        <v>0</v>
      </c>
      <c r="AH488" s="34">
        <v>0</v>
      </c>
      <c r="AI488" s="33">
        <f t="shared" si="166"/>
        <v>0</v>
      </c>
      <c r="AJ488" s="33">
        <f t="shared" si="167"/>
        <v>0</v>
      </c>
    </row>
    <row r="489" spans="1:36">
      <c r="A489" s="30" t="s">
        <v>282</v>
      </c>
      <c r="B489" s="31">
        <v>246</v>
      </c>
      <c r="C489" s="32">
        <v>81</v>
      </c>
      <c r="D489" s="32">
        <v>162</v>
      </c>
      <c r="E489" s="33">
        <f t="shared" si="154"/>
        <v>-3.6309844002151695E-3</v>
      </c>
      <c r="F489" s="33">
        <f t="shared" si="155"/>
        <v>1.4762165117550574E-2</v>
      </c>
      <c r="G489" s="34">
        <v>240</v>
      </c>
      <c r="H489" s="34">
        <v>81</v>
      </c>
      <c r="I489" s="34">
        <v>159</v>
      </c>
      <c r="J489" s="33">
        <f t="shared" si="156"/>
        <v>-4.1240262715747673E-3</v>
      </c>
      <c r="K489" s="35">
        <f t="shared" si="157"/>
        <v>8.0953108293875062E-3</v>
      </c>
      <c r="L489" s="34">
        <v>3</v>
      </c>
      <c r="M489" s="34">
        <v>3</v>
      </c>
      <c r="N489" s="34">
        <v>3</v>
      </c>
      <c r="O489" s="33">
        <f t="shared" si="158"/>
        <v>-1.6447368421052631E-3</v>
      </c>
      <c r="P489" s="33">
        <f t="shared" si="159"/>
        <v>1.6447368421052631E-3</v>
      </c>
      <c r="Q489" s="34">
        <v>0</v>
      </c>
      <c r="R489" s="34">
        <v>0</v>
      </c>
      <c r="S489" s="34">
        <v>0</v>
      </c>
      <c r="T489" s="33">
        <f t="shared" si="160"/>
        <v>0</v>
      </c>
      <c r="U489" s="33">
        <f t="shared" si="161"/>
        <v>0</v>
      </c>
      <c r="V489" s="34">
        <v>0</v>
      </c>
      <c r="W489" s="34">
        <v>0</v>
      </c>
      <c r="X489" s="34">
        <v>0</v>
      </c>
      <c r="Y489" s="33">
        <f t="shared" si="162"/>
        <v>0</v>
      </c>
      <c r="Z489" s="33">
        <f t="shared" si="163"/>
        <v>0</v>
      </c>
      <c r="AA489" s="34">
        <v>0</v>
      </c>
      <c r="AB489" s="34">
        <v>0</v>
      </c>
      <c r="AC489" s="34">
        <v>0</v>
      </c>
      <c r="AD489" s="33">
        <f t="shared" si="164"/>
        <v>0</v>
      </c>
      <c r="AE489" s="33">
        <f t="shared" si="165"/>
        <v>0</v>
      </c>
      <c r="AF489" s="34">
        <v>3</v>
      </c>
      <c r="AG489" s="34">
        <v>0</v>
      </c>
      <c r="AH489" s="34">
        <v>3</v>
      </c>
      <c r="AI489" s="33">
        <f t="shared" si="166"/>
        <v>0</v>
      </c>
      <c r="AJ489" s="33">
        <f t="shared" si="167"/>
        <v>0.01</v>
      </c>
    </row>
    <row r="490" spans="1:36">
      <c r="A490" s="30" t="s">
        <v>76</v>
      </c>
      <c r="B490" s="32">
        <v>22308</v>
      </c>
      <c r="C490" s="32">
        <v>10974</v>
      </c>
      <c r="D490" s="32">
        <v>11331</v>
      </c>
      <c r="E490" s="33">
        <f t="shared" si="154"/>
        <v>-0.49193114577729963</v>
      </c>
      <c r="F490" s="33">
        <f t="shared" si="155"/>
        <v>1.0325314379442319</v>
      </c>
      <c r="G490" s="34">
        <v>19641</v>
      </c>
      <c r="H490" s="34">
        <v>9564</v>
      </c>
      <c r="I490" s="34">
        <v>10080</v>
      </c>
      <c r="J490" s="33">
        <f t="shared" si="156"/>
        <v>-0.48694058347334657</v>
      </c>
      <c r="K490" s="35">
        <f t="shared" si="157"/>
        <v>0.51321215824041544</v>
      </c>
      <c r="L490" s="34">
        <v>1824</v>
      </c>
      <c r="M490" s="34">
        <v>906</v>
      </c>
      <c r="N490" s="34">
        <v>918</v>
      </c>
      <c r="O490" s="33">
        <f t="shared" si="158"/>
        <v>-0.49671052631578949</v>
      </c>
      <c r="P490" s="33">
        <f t="shared" si="159"/>
        <v>0.50328947368421051</v>
      </c>
      <c r="Q490" s="34">
        <v>858</v>
      </c>
      <c r="R490" s="34">
        <v>453</v>
      </c>
      <c r="S490" s="34">
        <v>402</v>
      </c>
      <c r="T490" s="33">
        <f t="shared" si="160"/>
        <v>-0.52797202797202802</v>
      </c>
      <c r="U490" s="33">
        <f t="shared" si="161"/>
        <v>0.46853146853146854</v>
      </c>
      <c r="V490" s="34">
        <v>1185</v>
      </c>
      <c r="W490" s="34">
        <v>591</v>
      </c>
      <c r="X490" s="34">
        <v>594</v>
      </c>
      <c r="Y490" s="33">
        <f t="shared" si="162"/>
        <v>-0.49873417721518987</v>
      </c>
      <c r="Z490" s="33">
        <f t="shared" si="163"/>
        <v>0.50126582278481013</v>
      </c>
      <c r="AA490" s="34">
        <v>114</v>
      </c>
      <c r="AB490" s="34">
        <v>63</v>
      </c>
      <c r="AC490" s="34">
        <v>51</v>
      </c>
      <c r="AD490" s="33">
        <f t="shared" si="164"/>
        <v>-0.55263157894736847</v>
      </c>
      <c r="AE490" s="33">
        <f t="shared" si="165"/>
        <v>0.44736842105263158</v>
      </c>
      <c r="AF490" s="34">
        <v>300</v>
      </c>
      <c r="AG490" s="34">
        <v>171</v>
      </c>
      <c r="AH490" s="34">
        <v>129</v>
      </c>
      <c r="AI490" s="33">
        <f t="shared" si="166"/>
        <v>-0.56999999999999995</v>
      </c>
      <c r="AJ490" s="33">
        <f t="shared" si="167"/>
        <v>0.43</v>
      </c>
    </row>
    <row r="491" spans="1:36">
      <c r="A491" s="36"/>
      <c r="B491" s="36"/>
      <c r="C491" s="36"/>
      <c r="D491" s="36"/>
      <c r="E491" s="36"/>
      <c r="F491" s="36"/>
      <c r="O491" s="37"/>
    </row>
    <row r="492" spans="1:36">
      <c r="A492" s="36"/>
      <c r="B492" s="36"/>
      <c r="C492" s="36"/>
      <c r="D492" s="36"/>
      <c r="E492" s="36"/>
      <c r="F492" s="36"/>
    </row>
    <row r="493" spans="1:36">
      <c r="A493" s="38"/>
      <c r="B493" s="38"/>
      <c r="C493" s="38"/>
      <c r="D493" s="38"/>
      <c r="E493" s="38"/>
      <c r="F493" s="38"/>
    </row>
    <row r="494" spans="1:36">
      <c r="A494" s="38"/>
      <c r="B494" s="38"/>
      <c r="C494" s="38"/>
      <c r="D494" s="38"/>
      <c r="E494" s="38"/>
      <c r="F494" s="38"/>
    </row>
    <row r="495" spans="1:36">
      <c r="A495" s="38"/>
      <c r="B495" s="38"/>
      <c r="C495" s="38"/>
      <c r="D495" s="38"/>
      <c r="E495" s="38"/>
      <c r="F495" s="38"/>
    </row>
    <row r="496" spans="1:36">
      <c r="A496" s="38"/>
      <c r="B496" s="38"/>
      <c r="C496" s="38"/>
      <c r="D496" s="38"/>
      <c r="E496" s="38"/>
      <c r="F496" s="38"/>
    </row>
    <row r="497" spans="1:6">
      <c r="A497" s="38"/>
      <c r="B497" s="38"/>
      <c r="C497" s="38"/>
      <c r="D497" s="38"/>
      <c r="E497" s="38"/>
      <c r="F497" s="38"/>
    </row>
    <row r="498" spans="1:6">
      <c r="A498" s="38"/>
      <c r="B498" s="38"/>
      <c r="C498" s="38"/>
      <c r="D498" s="38"/>
      <c r="E498" s="38"/>
      <c r="F498" s="38"/>
    </row>
    <row r="499" spans="1:6">
      <c r="A499" s="38"/>
      <c r="B499" s="38"/>
      <c r="C499" s="38"/>
      <c r="D499" s="38"/>
      <c r="E499" s="38"/>
      <c r="F499" s="38"/>
    </row>
    <row r="500" spans="1:6">
      <c r="A500" s="38"/>
      <c r="B500" s="38"/>
      <c r="C500" s="38"/>
      <c r="D500" s="38"/>
      <c r="E500" s="38"/>
      <c r="F500" s="38"/>
    </row>
    <row r="501" spans="1:6">
      <c r="A501" s="38"/>
      <c r="B501" s="38"/>
      <c r="C501" s="38"/>
      <c r="D501" s="38"/>
      <c r="E501" s="38"/>
      <c r="F501" s="38"/>
    </row>
    <row r="502" spans="1:6">
      <c r="A502" s="38"/>
      <c r="B502" s="38"/>
      <c r="C502" s="38"/>
      <c r="D502" s="38"/>
      <c r="E502" s="38"/>
      <c r="F502" s="38"/>
    </row>
    <row r="503" spans="1:6">
      <c r="A503" s="38"/>
      <c r="B503" s="38"/>
      <c r="C503" s="38"/>
      <c r="D503" s="38"/>
      <c r="E503" s="38"/>
      <c r="F503" s="38"/>
    </row>
  </sheetData>
  <mergeCells count="90">
    <mergeCell ref="AF427:AJ427"/>
    <mergeCell ref="B469:F469"/>
    <mergeCell ref="G469:K469"/>
    <mergeCell ref="L469:P469"/>
    <mergeCell ref="Q469:U469"/>
    <mergeCell ref="V469:Z469"/>
    <mergeCell ref="AA469:AE469"/>
    <mergeCell ref="AF469:AJ469"/>
    <mergeCell ref="B427:F427"/>
    <mergeCell ref="G427:K427"/>
    <mergeCell ref="L427:P427"/>
    <mergeCell ref="Q427:U427"/>
    <mergeCell ref="V427:Z427"/>
    <mergeCell ref="AA427:AE427"/>
    <mergeCell ref="AF343:AJ343"/>
    <mergeCell ref="B385:F385"/>
    <mergeCell ref="G385:K385"/>
    <mergeCell ref="L385:P385"/>
    <mergeCell ref="Q385:U385"/>
    <mergeCell ref="V385:Z385"/>
    <mergeCell ref="AA385:AE385"/>
    <mergeCell ref="AF385:AJ385"/>
    <mergeCell ref="B343:F343"/>
    <mergeCell ref="G343:K343"/>
    <mergeCell ref="L343:P343"/>
    <mergeCell ref="Q343:U343"/>
    <mergeCell ref="V343:Z343"/>
    <mergeCell ref="AA343:AE343"/>
    <mergeCell ref="AF259:AJ259"/>
    <mergeCell ref="B301:F301"/>
    <mergeCell ref="G301:K301"/>
    <mergeCell ref="L301:P301"/>
    <mergeCell ref="Q301:U301"/>
    <mergeCell ref="V301:Z301"/>
    <mergeCell ref="AA301:AE301"/>
    <mergeCell ref="AF301:AJ301"/>
    <mergeCell ref="B259:F259"/>
    <mergeCell ref="G259:K259"/>
    <mergeCell ref="L259:P259"/>
    <mergeCell ref="Q259:U259"/>
    <mergeCell ref="V259:Z259"/>
    <mergeCell ref="AA259:AE259"/>
    <mergeCell ref="AF175:AJ175"/>
    <mergeCell ref="B217:F217"/>
    <mergeCell ref="G217:K217"/>
    <mergeCell ref="L217:P217"/>
    <mergeCell ref="Q217:U217"/>
    <mergeCell ref="V217:Z217"/>
    <mergeCell ref="AA217:AE217"/>
    <mergeCell ref="AF217:AJ217"/>
    <mergeCell ref="B175:F175"/>
    <mergeCell ref="G175:K175"/>
    <mergeCell ref="L175:P175"/>
    <mergeCell ref="Q175:U175"/>
    <mergeCell ref="V175:Z175"/>
    <mergeCell ref="AA175:AE175"/>
    <mergeCell ref="AF91:AJ91"/>
    <mergeCell ref="B133:F133"/>
    <mergeCell ref="G133:K133"/>
    <mergeCell ref="L133:P133"/>
    <mergeCell ref="Q133:U133"/>
    <mergeCell ref="V133:Z133"/>
    <mergeCell ref="AA133:AE133"/>
    <mergeCell ref="AF133:AJ133"/>
    <mergeCell ref="B91:F91"/>
    <mergeCell ref="G91:K91"/>
    <mergeCell ref="L91:P91"/>
    <mergeCell ref="Q91:U91"/>
    <mergeCell ref="V91:Z91"/>
    <mergeCell ref="AA91:AE91"/>
    <mergeCell ref="AA7:AE7"/>
    <mergeCell ref="AF7:AJ7"/>
    <mergeCell ref="A48:G48"/>
    <mergeCell ref="B49:F49"/>
    <mergeCell ref="G49:K49"/>
    <mergeCell ref="L49:P49"/>
    <mergeCell ref="Q49:U49"/>
    <mergeCell ref="V49:Z49"/>
    <mergeCell ref="AA49:AE49"/>
    <mergeCell ref="AF49:AJ49"/>
    <mergeCell ref="B7:F7"/>
    <mergeCell ref="G7:K7"/>
    <mergeCell ref="L7:P7"/>
    <mergeCell ref="Q7:U7"/>
    <mergeCell ref="V7:Z7"/>
    <mergeCell ref="A1:N1"/>
    <mergeCell ref="A3:Z3"/>
    <mergeCell ref="A4:Z4"/>
    <mergeCell ref="A5:Z5"/>
    <mergeCell ref="A6:E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opLeftCell="A13" zoomScale="80" zoomScaleNormal="80" workbookViewId="0"/>
  </sheetViews>
  <sheetFormatPr defaultColWidth="9" defaultRowHeight="13.5"/>
  <cols>
    <col min="1" max="1" width="20.625" style="1" customWidth="1"/>
    <col min="2" max="3" width="8.625" style="1" customWidth="1"/>
    <col min="4" max="4" width="11.75" style="1" customWidth="1"/>
    <col min="5" max="6" width="8.625" style="1" customWidth="1"/>
    <col min="7" max="7" width="11.125" style="1" customWidth="1"/>
    <col min="8" max="8" width="11.875" style="1" customWidth="1"/>
    <col min="9" max="151" width="8.625" style="1" customWidth="1"/>
    <col min="152" max="16384" width="9" style="1"/>
  </cols>
  <sheetData>
    <row r="1" spans="1:8" ht="35.1" customHeight="1">
      <c r="A1" s="127" t="s">
        <v>137</v>
      </c>
      <c r="B1" s="25"/>
    </row>
    <row r="2" spans="1:8" s="3" customFormat="1" ht="24.95" customHeight="1">
      <c r="A2" s="27" t="s">
        <v>272</v>
      </c>
      <c r="B2" s="27"/>
    </row>
    <row r="3" spans="1:8" s="3" customFormat="1" ht="24.95" customHeight="1">
      <c r="A3" s="27"/>
      <c r="B3" s="301" t="s">
        <v>273</v>
      </c>
      <c r="C3" s="301"/>
      <c r="D3" s="301"/>
      <c r="E3" s="163"/>
      <c r="F3" s="164" t="s">
        <v>274</v>
      </c>
      <c r="G3" s="165"/>
    </row>
    <row r="4" spans="1:8" s="8" customFormat="1" ht="35.1" customHeight="1">
      <c r="A4" s="49" t="s">
        <v>135</v>
      </c>
      <c r="B4" s="47" t="s">
        <v>133</v>
      </c>
      <c r="C4" s="48" t="s">
        <v>113</v>
      </c>
      <c r="D4" s="48" t="s">
        <v>134</v>
      </c>
      <c r="E4" s="47" t="s">
        <v>133</v>
      </c>
      <c r="F4" s="48" t="s">
        <v>113</v>
      </c>
      <c r="G4" s="48" t="s">
        <v>134</v>
      </c>
      <c r="H4" s="48" t="s">
        <v>275</v>
      </c>
    </row>
    <row r="5" spans="1:8" ht="15" customHeight="1">
      <c r="A5" s="50" t="s">
        <v>114</v>
      </c>
      <c r="B5" s="5">
        <v>1001787</v>
      </c>
      <c r="C5" s="5">
        <v>3982038</v>
      </c>
      <c r="D5" s="58">
        <f t="shared" ref="D5:D23" si="0">B5/C5</f>
        <v>0.25157645406698781</v>
      </c>
      <c r="E5" s="42">
        <v>1271814</v>
      </c>
      <c r="F5" s="42">
        <v>4642539</v>
      </c>
      <c r="G5" s="166">
        <f>E5/F5</f>
        <v>0.27394794098660236</v>
      </c>
      <c r="H5" s="166">
        <f>G5-D5</f>
        <v>2.2371486919614547E-2</v>
      </c>
    </row>
    <row r="6" spans="1:8" ht="15" customHeight="1">
      <c r="A6" s="50" t="s">
        <v>115</v>
      </c>
      <c r="B6" s="5">
        <v>21597</v>
      </c>
      <c r="C6" s="5">
        <v>138021</v>
      </c>
      <c r="D6" s="58">
        <f t="shared" si="0"/>
        <v>0.1564761884061121</v>
      </c>
      <c r="E6" s="42">
        <v>28314</v>
      </c>
      <c r="F6" s="42">
        <v>176373</v>
      </c>
      <c r="G6" s="166">
        <f t="shared" ref="G6:G23" si="1">E6/F6</f>
        <v>0.16053477573097924</v>
      </c>
      <c r="H6" s="166">
        <f t="shared" ref="H6:H23" si="2">G6-D6</f>
        <v>4.0585873248671356E-3</v>
      </c>
    </row>
    <row r="7" spans="1:8" ht="15" customHeight="1">
      <c r="A7" s="50" t="s">
        <v>116</v>
      </c>
      <c r="B7" s="5">
        <v>517179</v>
      </c>
      <c r="C7" s="5">
        <v>1322538</v>
      </c>
      <c r="D7" s="58">
        <f t="shared" si="0"/>
        <v>0.39105038947841197</v>
      </c>
      <c r="E7" s="42">
        <v>644337</v>
      </c>
      <c r="F7" s="42">
        <v>1549242</v>
      </c>
      <c r="G7" s="166">
        <f t="shared" si="1"/>
        <v>0.41590468112793222</v>
      </c>
      <c r="H7" s="166">
        <f t="shared" si="2"/>
        <v>2.4854291649520244E-2</v>
      </c>
    </row>
    <row r="8" spans="1:8" ht="15" customHeight="1">
      <c r="A8" s="50" t="s">
        <v>117</v>
      </c>
      <c r="B8" s="5">
        <v>67791</v>
      </c>
      <c r="C8" s="5">
        <v>379248</v>
      </c>
      <c r="D8" s="58">
        <f t="shared" si="0"/>
        <v>0.17875110745475256</v>
      </c>
      <c r="E8" s="42">
        <v>89505</v>
      </c>
      <c r="F8" s="42">
        <v>452763</v>
      </c>
      <c r="G8" s="166">
        <f t="shared" si="1"/>
        <v>0.19768620669091777</v>
      </c>
      <c r="H8" s="166">
        <f t="shared" si="2"/>
        <v>1.8935099236165209E-2</v>
      </c>
    </row>
    <row r="9" spans="1:8" ht="15" customHeight="1">
      <c r="A9" s="50" t="s">
        <v>118</v>
      </c>
      <c r="B9" s="5">
        <v>42963</v>
      </c>
      <c r="C9" s="5">
        <v>248460</v>
      </c>
      <c r="D9" s="58">
        <f t="shared" si="0"/>
        <v>0.17291716976575705</v>
      </c>
      <c r="E9" s="42">
        <v>57501</v>
      </c>
      <c r="F9" s="42">
        <v>304452</v>
      </c>
      <c r="G9" s="166">
        <f t="shared" si="1"/>
        <v>0.18886721059477357</v>
      </c>
      <c r="H9" s="166">
        <f t="shared" si="2"/>
        <v>1.5950040829016521E-2</v>
      </c>
    </row>
    <row r="10" spans="1:8" ht="15" customHeight="1">
      <c r="A10" s="50" t="s">
        <v>119</v>
      </c>
      <c r="B10" s="5">
        <v>3873</v>
      </c>
      <c r="C10" s="5">
        <v>39966</v>
      </c>
      <c r="D10" s="58">
        <f t="shared" si="0"/>
        <v>9.6907371265575734E-2</v>
      </c>
      <c r="E10" s="42">
        <v>4608</v>
      </c>
      <c r="F10" s="42">
        <v>46848</v>
      </c>
      <c r="G10" s="166">
        <f t="shared" si="1"/>
        <v>9.8360655737704916E-2</v>
      </c>
      <c r="H10" s="166">
        <f t="shared" si="2"/>
        <v>1.4532844721291821E-3</v>
      </c>
    </row>
    <row r="11" spans="1:8" ht="15" customHeight="1">
      <c r="A11" s="50" t="s">
        <v>120</v>
      </c>
      <c r="B11" s="5">
        <v>20754</v>
      </c>
      <c r="C11" s="5">
        <v>141636</v>
      </c>
      <c r="D11" s="58">
        <f t="shared" si="0"/>
        <v>0.14653054308226723</v>
      </c>
      <c r="E11" s="42">
        <v>26436</v>
      </c>
      <c r="F11" s="42">
        <v>164478</v>
      </c>
      <c r="G11" s="166">
        <f t="shared" si="1"/>
        <v>0.16072666253237516</v>
      </c>
      <c r="H11" s="166">
        <f t="shared" si="2"/>
        <v>1.419611945010793E-2</v>
      </c>
    </row>
    <row r="12" spans="1:8" ht="15" customHeight="1">
      <c r="A12" s="50" t="s">
        <v>121</v>
      </c>
      <c r="B12" s="5">
        <v>13224</v>
      </c>
      <c r="C12" s="5">
        <v>103362</v>
      </c>
      <c r="D12" s="58">
        <f t="shared" si="0"/>
        <v>0.12793870087653103</v>
      </c>
      <c r="E12" s="42">
        <v>16017</v>
      </c>
      <c r="F12" s="42">
        <v>116532</v>
      </c>
      <c r="G12" s="166">
        <f t="shared" si="1"/>
        <v>0.13744722479662239</v>
      </c>
      <c r="H12" s="166">
        <f t="shared" si="2"/>
        <v>9.5085239200913552E-3</v>
      </c>
    </row>
    <row r="13" spans="1:8" ht="15" customHeight="1">
      <c r="A13" s="50" t="s">
        <v>122</v>
      </c>
      <c r="B13" s="5">
        <v>29658</v>
      </c>
      <c r="C13" s="5">
        <v>209928</v>
      </c>
      <c r="D13" s="58">
        <f t="shared" si="0"/>
        <v>0.14127700926031783</v>
      </c>
      <c r="E13" s="42">
        <v>35262</v>
      </c>
      <c r="F13" s="42">
        <v>236058</v>
      </c>
      <c r="G13" s="166">
        <f t="shared" si="1"/>
        <v>0.14937854256157385</v>
      </c>
      <c r="H13" s="166">
        <f t="shared" si="2"/>
        <v>8.1015333012560142E-3</v>
      </c>
    </row>
    <row r="14" spans="1:8" ht="15" customHeight="1">
      <c r="A14" s="50" t="s">
        <v>123</v>
      </c>
      <c r="B14" s="5">
        <v>113034</v>
      </c>
      <c r="C14" s="5">
        <v>445911</v>
      </c>
      <c r="D14" s="58">
        <f t="shared" si="0"/>
        <v>0.25349004621998561</v>
      </c>
      <c r="E14" s="42">
        <v>136164</v>
      </c>
      <c r="F14" s="42">
        <v>501567</v>
      </c>
      <c r="G14" s="166">
        <f t="shared" si="1"/>
        <v>0.27147719048501995</v>
      </c>
      <c r="H14" s="166">
        <f t="shared" si="2"/>
        <v>1.7987144265034338E-2</v>
      </c>
    </row>
    <row r="15" spans="1:8" ht="15" customHeight="1">
      <c r="A15" s="50" t="s">
        <v>124</v>
      </c>
      <c r="B15" s="5">
        <v>7998</v>
      </c>
      <c r="C15" s="5">
        <v>45012</v>
      </c>
      <c r="D15" s="58">
        <f t="shared" si="0"/>
        <v>0.17768595041322313</v>
      </c>
      <c r="E15" s="42">
        <v>9843</v>
      </c>
      <c r="F15" s="42">
        <v>51870</v>
      </c>
      <c r="G15" s="166">
        <f t="shared" si="1"/>
        <v>0.18976286871023712</v>
      </c>
      <c r="H15" s="166">
        <f t="shared" si="2"/>
        <v>1.2076918297013989E-2</v>
      </c>
    </row>
    <row r="16" spans="1:8" ht="15" customHeight="1">
      <c r="A16" s="50" t="s">
        <v>125</v>
      </c>
      <c r="B16" s="5">
        <v>9384</v>
      </c>
      <c r="C16" s="5">
        <v>44184</v>
      </c>
      <c r="D16" s="58">
        <f t="shared" si="0"/>
        <v>0.21238457360130364</v>
      </c>
      <c r="E16" s="42">
        <v>12018</v>
      </c>
      <c r="F16" s="42">
        <v>50382</v>
      </c>
      <c r="G16" s="166">
        <f t="shared" si="1"/>
        <v>0.23853757294271763</v>
      </c>
      <c r="H16" s="166">
        <f t="shared" si="2"/>
        <v>2.6152999341413991E-2</v>
      </c>
    </row>
    <row r="17" spans="1:8" ht="15" customHeight="1">
      <c r="A17" s="50" t="s">
        <v>126</v>
      </c>
      <c r="B17" s="5">
        <v>6600</v>
      </c>
      <c r="C17" s="5">
        <v>41175</v>
      </c>
      <c r="D17" s="58">
        <f t="shared" si="0"/>
        <v>0.16029143897996356</v>
      </c>
      <c r="E17" s="42">
        <v>8238</v>
      </c>
      <c r="F17" s="42">
        <v>46764</v>
      </c>
      <c r="G17" s="166">
        <f t="shared" si="1"/>
        <v>0.17616114960225815</v>
      </c>
      <c r="H17" s="166">
        <f t="shared" si="2"/>
        <v>1.5869710622294586E-2</v>
      </c>
    </row>
    <row r="18" spans="1:8" ht="15" customHeight="1">
      <c r="A18" s="50" t="s">
        <v>127</v>
      </c>
      <c r="B18" s="5">
        <v>3297</v>
      </c>
      <c r="C18" s="5">
        <v>29913</v>
      </c>
      <c r="D18" s="58">
        <f t="shared" si="0"/>
        <v>0.11021963694714673</v>
      </c>
      <c r="E18" s="42">
        <v>3780</v>
      </c>
      <c r="F18" s="42">
        <v>31173</v>
      </c>
      <c r="G18" s="166">
        <f t="shared" si="1"/>
        <v>0.12125878163795592</v>
      </c>
      <c r="H18" s="166">
        <f t="shared" si="2"/>
        <v>1.1039144690809188E-2</v>
      </c>
    </row>
    <row r="19" spans="1:8" ht="15" customHeight="1">
      <c r="A19" s="50" t="s">
        <v>128</v>
      </c>
      <c r="B19" s="5">
        <v>100551</v>
      </c>
      <c r="C19" s="5">
        <v>512547</v>
      </c>
      <c r="D19" s="58">
        <f t="shared" si="0"/>
        <v>0.1961790821134452</v>
      </c>
      <c r="E19" s="42">
        <v>139044</v>
      </c>
      <c r="F19" s="42">
        <v>593796</v>
      </c>
      <c r="G19" s="166">
        <f t="shared" si="1"/>
        <v>0.23416122708809087</v>
      </c>
      <c r="H19" s="166">
        <f t="shared" si="2"/>
        <v>3.7982144974645665E-2</v>
      </c>
    </row>
    <row r="20" spans="1:8" ht="15" customHeight="1">
      <c r="A20" s="50" t="s">
        <v>129</v>
      </c>
      <c r="B20" s="5">
        <v>34836</v>
      </c>
      <c r="C20" s="5">
        <v>191370</v>
      </c>
      <c r="D20" s="58">
        <f t="shared" si="0"/>
        <v>0.18203480169305533</v>
      </c>
      <c r="E20" s="42">
        <v>48780</v>
      </c>
      <c r="F20" s="42">
        <v>222372</v>
      </c>
      <c r="G20" s="166">
        <f t="shared" si="1"/>
        <v>0.21936214991096001</v>
      </c>
      <c r="H20" s="166">
        <f t="shared" si="2"/>
        <v>3.7327348217904677E-2</v>
      </c>
    </row>
    <row r="21" spans="1:8" ht="15" customHeight="1">
      <c r="A21" s="50" t="s">
        <v>130</v>
      </c>
      <c r="B21" s="5">
        <v>9012</v>
      </c>
      <c r="C21" s="5">
        <v>88770</v>
      </c>
      <c r="D21" s="58">
        <f t="shared" si="0"/>
        <v>0.10152078404866509</v>
      </c>
      <c r="E21" s="42">
        <v>11886</v>
      </c>
      <c r="F21" s="42">
        <v>96588</v>
      </c>
      <c r="G21" s="166">
        <f t="shared" si="1"/>
        <v>0.1230587650639831</v>
      </c>
      <c r="H21" s="166">
        <f t="shared" si="2"/>
        <v>2.1537981015318008E-2</v>
      </c>
    </row>
    <row r="22" spans="1:8" ht="15" customHeight="1">
      <c r="A22" s="50" t="s">
        <v>131</v>
      </c>
      <c r="B22" s="5">
        <v>1001757</v>
      </c>
      <c r="C22" s="5">
        <v>3982038</v>
      </c>
      <c r="D22" s="58">
        <f t="shared" si="0"/>
        <v>0.25156892023632121</v>
      </c>
      <c r="E22" s="42">
        <v>1271775</v>
      </c>
      <c r="F22" s="42">
        <v>4641897</v>
      </c>
      <c r="G22" s="166">
        <f t="shared" si="1"/>
        <v>0.27397742776283057</v>
      </c>
      <c r="H22" s="166">
        <f t="shared" si="2"/>
        <v>2.2408507526509358E-2</v>
      </c>
    </row>
    <row r="23" spans="1:8" ht="15" customHeight="1">
      <c r="A23" s="50" t="s">
        <v>132</v>
      </c>
      <c r="B23" s="5">
        <v>33</v>
      </c>
      <c r="C23" s="5">
        <v>576</v>
      </c>
      <c r="D23" s="58">
        <f t="shared" si="0"/>
        <v>5.7291666666666664E-2</v>
      </c>
      <c r="E23" s="42">
        <v>39</v>
      </c>
      <c r="F23" s="42">
        <v>342</v>
      </c>
      <c r="G23" s="166">
        <f t="shared" si="1"/>
        <v>0.11403508771929824</v>
      </c>
      <c r="H23" s="166">
        <f t="shared" si="2"/>
        <v>5.6743421052631575E-2</v>
      </c>
    </row>
    <row r="24" spans="1:8" ht="20.100000000000001" customHeight="1">
      <c r="A24" s="57" t="s">
        <v>136</v>
      </c>
      <c r="B24" s="25"/>
    </row>
    <row r="25" spans="1:8" ht="15" customHeight="1">
      <c r="B25" s="25"/>
    </row>
    <row r="26" spans="1:8" ht="24.95" customHeight="1">
      <c r="A26" s="126" t="s">
        <v>138</v>
      </c>
      <c r="B26" s="25"/>
    </row>
    <row r="27" spans="1:8" ht="24.95" customHeight="1">
      <c r="A27" s="126"/>
      <c r="B27" s="302">
        <v>2013</v>
      </c>
      <c r="C27" s="303"/>
      <c r="D27" s="304"/>
      <c r="E27" s="305">
        <v>2018</v>
      </c>
      <c r="F27" s="305"/>
      <c r="G27" s="306"/>
    </row>
    <row r="28" spans="1:8" ht="35.1" customHeight="1">
      <c r="A28" s="52" t="s">
        <v>135</v>
      </c>
      <c r="B28" s="48" t="s">
        <v>133</v>
      </c>
      <c r="C28" s="48" t="s">
        <v>113</v>
      </c>
      <c r="D28" s="48" t="s">
        <v>134</v>
      </c>
      <c r="E28" s="48" t="s">
        <v>133</v>
      </c>
      <c r="F28" s="48" t="s">
        <v>113</v>
      </c>
      <c r="G28" s="48" t="s">
        <v>134</v>
      </c>
    </row>
    <row r="29" spans="1:8" s="39" customFormat="1" ht="12.75" customHeight="1">
      <c r="A29" s="54" t="s">
        <v>96</v>
      </c>
      <c r="B29" s="51">
        <v>100551</v>
      </c>
      <c r="C29" s="51">
        <v>512547</v>
      </c>
      <c r="D29" s="56">
        <f>B29/C29</f>
        <v>0.1961790821134452</v>
      </c>
      <c r="E29" s="39">
        <v>139044</v>
      </c>
      <c r="F29" s="42">
        <v>593796</v>
      </c>
      <c r="G29" s="167">
        <f>E29/F29</f>
        <v>0.23416122708809087</v>
      </c>
    </row>
    <row r="30" spans="1:8" s="39" customFormat="1" ht="11.65">
      <c r="A30" s="54" t="s">
        <v>139</v>
      </c>
      <c r="B30" s="53">
        <v>435</v>
      </c>
      <c r="C30" s="53">
        <v>3330</v>
      </c>
      <c r="D30" s="56">
        <f t="shared" ref="D30:D39" si="3">B30/C30</f>
        <v>0.13063063063063063</v>
      </c>
      <c r="E30" s="54">
        <v>615</v>
      </c>
      <c r="F30" s="54">
        <v>3846</v>
      </c>
      <c r="G30" s="167">
        <f t="shared" ref="G30:G39" si="4">E30/F30</f>
        <v>0.15990639625585024</v>
      </c>
    </row>
    <row r="31" spans="1:8">
      <c r="A31" s="42" t="s">
        <v>140</v>
      </c>
      <c r="B31" s="62">
        <v>1638</v>
      </c>
      <c r="C31" s="62">
        <v>10908</v>
      </c>
      <c r="D31" s="56">
        <f t="shared" si="3"/>
        <v>0.15016501650165018</v>
      </c>
      <c r="E31" s="54">
        <v>2082</v>
      </c>
      <c r="F31" s="42">
        <v>12405</v>
      </c>
      <c r="G31" s="167">
        <f t="shared" si="4"/>
        <v>0.16783555018137847</v>
      </c>
    </row>
    <row r="32" spans="1:8">
      <c r="A32" s="42" t="s">
        <v>141</v>
      </c>
      <c r="B32" s="62">
        <v>8202</v>
      </c>
      <c r="C32" s="62">
        <v>48033</v>
      </c>
      <c r="D32" s="56">
        <f t="shared" si="3"/>
        <v>0.17075760414714883</v>
      </c>
      <c r="E32" s="42">
        <v>10455</v>
      </c>
      <c r="F32" s="42">
        <v>59076</v>
      </c>
      <c r="G32" s="167">
        <f t="shared" si="4"/>
        <v>0.17697542149096079</v>
      </c>
    </row>
    <row r="33" spans="1:7">
      <c r="A33" s="42" t="s">
        <v>142</v>
      </c>
      <c r="B33" s="62">
        <v>71835</v>
      </c>
      <c r="C33" s="62">
        <v>323211</v>
      </c>
      <c r="D33" s="56">
        <f t="shared" si="3"/>
        <v>0.22225419308129984</v>
      </c>
      <c r="E33" s="42">
        <v>98880</v>
      </c>
      <c r="F33" s="42">
        <v>365277</v>
      </c>
      <c r="G33" s="167">
        <f t="shared" si="4"/>
        <v>0.27069867525193209</v>
      </c>
    </row>
    <row r="34" spans="1:7">
      <c r="A34" s="42" t="s">
        <v>143</v>
      </c>
      <c r="B34" s="62">
        <v>7278</v>
      </c>
      <c r="C34" s="62">
        <v>42999</v>
      </c>
      <c r="D34" s="56">
        <f t="shared" si="3"/>
        <v>0.16925975022674947</v>
      </c>
      <c r="E34" s="42">
        <v>11910</v>
      </c>
      <c r="F34" s="42">
        <v>59979</v>
      </c>
      <c r="G34" s="167">
        <f t="shared" si="4"/>
        <v>0.19856949932476367</v>
      </c>
    </row>
    <row r="35" spans="1:7">
      <c r="A35" s="42" t="s">
        <v>144</v>
      </c>
      <c r="B35" s="62">
        <v>4521</v>
      </c>
      <c r="C35" s="62">
        <v>29580</v>
      </c>
      <c r="D35" s="56">
        <f t="shared" si="3"/>
        <v>0.1528397565922921</v>
      </c>
      <c r="E35" s="42">
        <v>6219</v>
      </c>
      <c r="F35" s="42">
        <v>33093</v>
      </c>
      <c r="G35" s="167">
        <f t="shared" si="4"/>
        <v>0.18792493880881153</v>
      </c>
    </row>
    <row r="36" spans="1:7">
      <c r="A36" s="42" t="s">
        <v>145</v>
      </c>
      <c r="B36" s="62">
        <v>4827</v>
      </c>
      <c r="C36" s="62">
        <v>42021</v>
      </c>
      <c r="D36" s="56">
        <f t="shared" si="3"/>
        <v>0.11487113586064111</v>
      </c>
      <c r="E36" s="42">
        <v>6210</v>
      </c>
      <c r="F36" s="42">
        <v>45903</v>
      </c>
      <c r="G36" s="167">
        <f t="shared" si="4"/>
        <v>0.13528527547219135</v>
      </c>
    </row>
    <row r="37" spans="1:7">
      <c r="A37" s="42" t="s">
        <v>146</v>
      </c>
      <c r="B37" s="62">
        <v>699</v>
      </c>
      <c r="C37" s="62">
        <v>3903</v>
      </c>
      <c r="D37" s="56">
        <f t="shared" si="3"/>
        <v>0.17909300538047657</v>
      </c>
      <c r="E37" s="42">
        <v>1191</v>
      </c>
      <c r="F37" s="42">
        <v>4776</v>
      </c>
      <c r="G37" s="167">
        <f t="shared" si="4"/>
        <v>0.24937185929648242</v>
      </c>
    </row>
    <row r="38" spans="1:7">
      <c r="A38" s="42" t="s">
        <v>147</v>
      </c>
      <c r="B38" s="62">
        <v>882</v>
      </c>
      <c r="C38" s="62">
        <v>7053</v>
      </c>
      <c r="D38" s="56">
        <f t="shared" si="3"/>
        <v>0.12505316886431306</v>
      </c>
      <c r="E38" s="42">
        <v>1164</v>
      </c>
      <c r="F38" s="42">
        <v>7734</v>
      </c>
      <c r="G38" s="167">
        <f t="shared" si="4"/>
        <v>0.15050426687354537</v>
      </c>
    </row>
    <row r="39" spans="1:7">
      <c r="A39" s="42" t="s">
        <v>148</v>
      </c>
      <c r="B39" s="62">
        <v>2523</v>
      </c>
      <c r="C39" s="62">
        <v>19428</v>
      </c>
      <c r="D39" s="56">
        <f t="shared" si="3"/>
        <v>0.12986411365040149</v>
      </c>
      <c r="E39" s="42">
        <v>3426</v>
      </c>
      <c r="F39" s="42">
        <v>22077</v>
      </c>
      <c r="G39" s="167">
        <f t="shared" si="4"/>
        <v>0.15518412827829869</v>
      </c>
    </row>
  </sheetData>
  <mergeCells count="3">
    <mergeCell ref="B3:D3"/>
    <mergeCell ref="B27:D27"/>
    <mergeCell ref="E27:G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X31"/>
  <sheetViews>
    <sheetView zoomScaleNormal="100" workbookViewId="0">
      <selection activeCell="B26" sqref="B26"/>
    </sheetView>
  </sheetViews>
  <sheetFormatPr defaultColWidth="9" defaultRowHeight="13.5"/>
  <cols>
    <col min="1" max="1" width="23" style="1" bestFit="1" customWidth="1"/>
    <col min="2" max="16384" width="9" style="1"/>
  </cols>
  <sheetData>
    <row r="1" spans="1:102" ht="35.1" customHeight="1">
      <c r="A1" s="127" t="s">
        <v>296</v>
      </c>
      <c r="B1" s="25"/>
    </row>
    <row r="2" spans="1:102">
      <c r="A2" s="42" t="s">
        <v>98</v>
      </c>
      <c r="B2" s="313" t="s">
        <v>99</v>
      </c>
      <c r="C2" s="314"/>
      <c r="D2" s="314"/>
      <c r="E2" s="314"/>
      <c r="F2" s="314"/>
      <c r="G2" s="314"/>
      <c r="H2" s="314"/>
      <c r="I2" s="314"/>
      <c r="J2" s="314"/>
      <c r="K2" s="315"/>
      <c r="L2" s="298" t="s">
        <v>100</v>
      </c>
      <c r="M2" s="299"/>
      <c r="N2" s="299"/>
      <c r="O2" s="299"/>
      <c r="P2" s="299"/>
      <c r="Q2" s="299"/>
      <c r="R2" s="299"/>
      <c r="S2" s="299"/>
      <c r="T2" s="299"/>
      <c r="U2" s="300"/>
      <c r="V2" s="310" t="s">
        <v>101</v>
      </c>
      <c r="W2" s="311"/>
      <c r="X2" s="311"/>
      <c r="Y2" s="311"/>
      <c r="Z2" s="311"/>
      <c r="AA2" s="311"/>
      <c r="AB2" s="311"/>
      <c r="AC2" s="311"/>
      <c r="AD2" s="311"/>
      <c r="AE2" s="312"/>
      <c r="AF2" s="310" t="s">
        <v>102</v>
      </c>
      <c r="AG2" s="311"/>
      <c r="AH2" s="311"/>
      <c r="AI2" s="311"/>
      <c r="AJ2" s="311"/>
      <c r="AK2" s="311"/>
      <c r="AL2" s="311"/>
      <c r="AM2" s="311"/>
      <c r="AN2" s="311"/>
      <c r="AO2" s="312"/>
      <c r="AP2" s="310" t="s">
        <v>291</v>
      </c>
      <c r="AQ2" s="311"/>
      <c r="AR2" s="311"/>
      <c r="AS2" s="311"/>
      <c r="AT2" s="311"/>
      <c r="AU2" s="311"/>
      <c r="AV2" s="311"/>
      <c r="AW2" s="311"/>
      <c r="AX2" s="311"/>
      <c r="AY2" s="312"/>
      <c r="AZ2" s="310" t="s">
        <v>294</v>
      </c>
      <c r="BA2" s="311"/>
      <c r="BB2" s="311"/>
      <c r="BC2" s="311"/>
      <c r="BD2" s="311"/>
      <c r="BE2" s="311"/>
      <c r="BF2" s="311"/>
      <c r="BG2" s="311"/>
      <c r="BH2" s="311"/>
      <c r="BI2" s="312"/>
      <c r="BJ2" s="310" t="s">
        <v>293</v>
      </c>
      <c r="BK2" s="311"/>
      <c r="BL2" s="311"/>
      <c r="BM2" s="311"/>
      <c r="BN2" s="311"/>
      <c r="BO2" s="311"/>
      <c r="BP2" s="311"/>
      <c r="BQ2" s="311"/>
      <c r="BR2" s="311"/>
      <c r="BS2" s="312"/>
      <c r="BT2" s="310" t="s">
        <v>292</v>
      </c>
      <c r="BU2" s="311"/>
      <c r="BV2" s="311"/>
      <c r="BW2" s="311"/>
      <c r="BX2" s="311"/>
      <c r="BY2" s="311"/>
      <c r="BZ2" s="311"/>
      <c r="CA2" s="311"/>
      <c r="CB2" s="311"/>
      <c r="CC2" s="312"/>
      <c r="CD2" s="307" t="s">
        <v>295</v>
      </c>
      <c r="CE2" s="308"/>
      <c r="CF2" s="308"/>
      <c r="CG2" s="308"/>
      <c r="CH2" s="308"/>
      <c r="CI2" s="308"/>
      <c r="CJ2" s="308"/>
      <c r="CK2" s="308"/>
      <c r="CL2" s="308"/>
      <c r="CM2" s="309"/>
      <c r="CN2" s="298" t="s">
        <v>9</v>
      </c>
      <c r="CO2" s="299"/>
      <c r="CP2" s="299"/>
      <c r="CQ2" s="299"/>
      <c r="CR2" s="299"/>
      <c r="CS2" s="299"/>
      <c r="CT2" s="299"/>
      <c r="CU2" s="299"/>
      <c r="CV2" s="299"/>
      <c r="CW2" s="300"/>
      <c r="CX2" s="39"/>
    </row>
    <row r="3" spans="1:102" ht="46.5">
      <c r="A3" s="43" t="s">
        <v>103</v>
      </c>
      <c r="B3" s="44" t="s">
        <v>104</v>
      </c>
      <c r="C3" s="40" t="s">
        <v>105</v>
      </c>
      <c r="D3" s="40" t="s">
        <v>106</v>
      </c>
      <c r="E3" s="40" t="s">
        <v>107</v>
      </c>
      <c r="F3" s="40" t="s">
        <v>108</v>
      </c>
      <c r="G3" s="40" t="s">
        <v>109</v>
      </c>
      <c r="H3" s="40" t="s">
        <v>110</v>
      </c>
      <c r="I3" s="40" t="s">
        <v>111</v>
      </c>
      <c r="J3" s="40" t="s">
        <v>112</v>
      </c>
      <c r="K3" s="44" t="s">
        <v>113</v>
      </c>
      <c r="L3" s="44" t="s">
        <v>104</v>
      </c>
      <c r="M3" s="40" t="s">
        <v>105</v>
      </c>
      <c r="N3" s="40" t="s">
        <v>106</v>
      </c>
      <c r="O3" s="40" t="s">
        <v>107</v>
      </c>
      <c r="P3" s="40" t="s">
        <v>108</v>
      </c>
      <c r="Q3" s="40" t="s">
        <v>109</v>
      </c>
      <c r="R3" s="40" t="s">
        <v>110</v>
      </c>
      <c r="S3" s="40" t="s">
        <v>111</v>
      </c>
      <c r="T3" s="40" t="s">
        <v>112</v>
      </c>
      <c r="U3" s="44" t="s">
        <v>113</v>
      </c>
      <c r="V3" s="44" t="s">
        <v>104</v>
      </c>
      <c r="W3" s="40" t="s">
        <v>105</v>
      </c>
      <c r="X3" s="40" t="s">
        <v>106</v>
      </c>
      <c r="Y3" s="40" t="s">
        <v>107</v>
      </c>
      <c r="Z3" s="40" t="s">
        <v>108</v>
      </c>
      <c r="AA3" s="40" t="s">
        <v>109</v>
      </c>
      <c r="AB3" s="40" t="s">
        <v>110</v>
      </c>
      <c r="AC3" s="40" t="s">
        <v>111</v>
      </c>
      <c r="AD3" s="40" t="s">
        <v>112</v>
      </c>
      <c r="AE3" s="44" t="s">
        <v>113</v>
      </c>
      <c r="AF3" s="44" t="s">
        <v>104</v>
      </c>
      <c r="AG3" s="40" t="s">
        <v>105</v>
      </c>
      <c r="AH3" s="40" t="s">
        <v>106</v>
      </c>
      <c r="AI3" s="40" t="s">
        <v>107</v>
      </c>
      <c r="AJ3" s="40" t="s">
        <v>108</v>
      </c>
      <c r="AK3" s="40" t="s">
        <v>109</v>
      </c>
      <c r="AL3" s="40" t="s">
        <v>110</v>
      </c>
      <c r="AM3" s="40" t="s">
        <v>111</v>
      </c>
      <c r="AN3" s="40" t="s">
        <v>112</v>
      </c>
      <c r="AO3" s="44" t="s">
        <v>113</v>
      </c>
      <c r="AP3" s="44" t="s">
        <v>104</v>
      </c>
      <c r="AQ3" s="40" t="s">
        <v>105</v>
      </c>
      <c r="AR3" s="40" t="s">
        <v>106</v>
      </c>
      <c r="AS3" s="40" t="s">
        <v>107</v>
      </c>
      <c r="AT3" s="40" t="s">
        <v>108</v>
      </c>
      <c r="AU3" s="40" t="s">
        <v>109</v>
      </c>
      <c r="AV3" s="40" t="s">
        <v>110</v>
      </c>
      <c r="AW3" s="40" t="s">
        <v>111</v>
      </c>
      <c r="AX3" s="40" t="s">
        <v>112</v>
      </c>
      <c r="AY3" s="44" t="s">
        <v>113</v>
      </c>
      <c r="AZ3" s="44" t="s">
        <v>104</v>
      </c>
      <c r="BA3" s="40" t="s">
        <v>105</v>
      </c>
      <c r="BB3" s="40" t="s">
        <v>106</v>
      </c>
      <c r="BC3" s="40" t="s">
        <v>107</v>
      </c>
      <c r="BD3" s="40" t="s">
        <v>108</v>
      </c>
      <c r="BE3" s="40" t="s">
        <v>109</v>
      </c>
      <c r="BF3" s="40" t="s">
        <v>110</v>
      </c>
      <c r="BG3" s="40" t="s">
        <v>111</v>
      </c>
      <c r="BH3" s="40" t="s">
        <v>112</v>
      </c>
      <c r="BI3" s="44" t="s">
        <v>113</v>
      </c>
      <c r="BJ3" s="44" t="s">
        <v>104</v>
      </c>
      <c r="BK3" s="40" t="s">
        <v>105</v>
      </c>
      <c r="BL3" s="40" t="s">
        <v>106</v>
      </c>
      <c r="BM3" s="40" t="s">
        <v>107</v>
      </c>
      <c r="BN3" s="40" t="s">
        <v>108</v>
      </c>
      <c r="BO3" s="40" t="s">
        <v>109</v>
      </c>
      <c r="BP3" s="40" t="s">
        <v>110</v>
      </c>
      <c r="BQ3" s="40" t="s">
        <v>111</v>
      </c>
      <c r="BR3" s="40" t="s">
        <v>112</v>
      </c>
      <c r="BS3" s="44" t="s">
        <v>113</v>
      </c>
      <c r="BT3" s="44" t="s">
        <v>104</v>
      </c>
      <c r="BU3" s="40" t="s">
        <v>105</v>
      </c>
      <c r="BV3" s="40" t="s">
        <v>106</v>
      </c>
      <c r="BW3" s="40" t="s">
        <v>107</v>
      </c>
      <c r="BX3" s="40" t="s">
        <v>108</v>
      </c>
      <c r="BY3" s="40" t="s">
        <v>109</v>
      </c>
      <c r="BZ3" s="40" t="s">
        <v>110</v>
      </c>
      <c r="CA3" s="40" t="s">
        <v>111</v>
      </c>
      <c r="CB3" s="40" t="s">
        <v>112</v>
      </c>
      <c r="CC3" s="44" t="s">
        <v>113</v>
      </c>
      <c r="CD3" s="44" t="s">
        <v>104</v>
      </c>
      <c r="CE3" s="40" t="s">
        <v>105</v>
      </c>
      <c r="CF3" s="40" t="s">
        <v>106</v>
      </c>
      <c r="CG3" s="40" t="s">
        <v>107</v>
      </c>
      <c r="CH3" s="40" t="s">
        <v>108</v>
      </c>
      <c r="CI3" s="40" t="s">
        <v>109</v>
      </c>
      <c r="CJ3" s="40" t="s">
        <v>110</v>
      </c>
      <c r="CK3" s="40" t="s">
        <v>111</v>
      </c>
      <c r="CL3" s="40" t="s">
        <v>112</v>
      </c>
      <c r="CM3" s="45" t="s">
        <v>113</v>
      </c>
      <c r="CN3" s="44" t="s">
        <v>104</v>
      </c>
      <c r="CO3" s="40" t="s">
        <v>105</v>
      </c>
      <c r="CP3" s="40" t="s">
        <v>106</v>
      </c>
      <c r="CQ3" s="40" t="s">
        <v>107</v>
      </c>
      <c r="CR3" s="40" t="s">
        <v>108</v>
      </c>
      <c r="CS3" s="40" t="s">
        <v>109</v>
      </c>
      <c r="CT3" s="40" t="s">
        <v>110</v>
      </c>
      <c r="CU3" s="40" t="s">
        <v>111</v>
      </c>
      <c r="CV3" s="40" t="s">
        <v>112</v>
      </c>
      <c r="CW3" s="40" t="s">
        <v>113</v>
      </c>
      <c r="CX3" s="39"/>
    </row>
    <row r="4" spans="1:102">
      <c r="A4" s="34" t="s">
        <v>34</v>
      </c>
      <c r="B4" s="34">
        <v>1271775</v>
      </c>
      <c r="C4" s="34">
        <v>73617</v>
      </c>
      <c r="D4" s="34">
        <v>74385</v>
      </c>
      <c r="E4" s="34">
        <v>65526</v>
      </c>
      <c r="F4" s="34">
        <v>57045</v>
      </c>
      <c r="G4" s="34">
        <v>45561</v>
      </c>
      <c r="H4" s="34">
        <v>202551</v>
      </c>
      <c r="I4" s="34">
        <v>346224</v>
      </c>
      <c r="J4" s="34">
        <v>389193</v>
      </c>
      <c r="K4" s="34">
        <v>1254108</v>
      </c>
      <c r="L4" s="34">
        <v>75810</v>
      </c>
      <c r="M4" s="34">
        <v>4668</v>
      </c>
      <c r="N4" s="34">
        <v>4515</v>
      </c>
      <c r="O4" s="34">
        <v>3840</v>
      </c>
      <c r="P4" s="34">
        <v>3093</v>
      </c>
      <c r="Q4" s="34">
        <v>2514</v>
      </c>
      <c r="R4" s="34">
        <v>9411</v>
      </c>
      <c r="S4" s="34">
        <v>15141</v>
      </c>
      <c r="T4" s="34">
        <v>31164</v>
      </c>
      <c r="U4" s="34">
        <v>74346</v>
      </c>
      <c r="V4" s="34">
        <v>171468</v>
      </c>
      <c r="W4" s="34">
        <v>3861</v>
      </c>
      <c r="X4" s="34">
        <v>4395</v>
      </c>
      <c r="Y4" s="34">
        <v>4347</v>
      </c>
      <c r="Z4" s="34">
        <v>4062</v>
      </c>
      <c r="AA4" s="34">
        <v>3594</v>
      </c>
      <c r="AB4" s="34">
        <v>24279</v>
      </c>
      <c r="AC4" s="34">
        <v>51678</v>
      </c>
      <c r="AD4" s="34">
        <v>67935</v>
      </c>
      <c r="AE4" s="34">
        <v>164148</v>
      </c>
      <c r="AF4" s="34">
        <v>276042</v>
      </c>
      <c r="AG4" s="34">
        <v>7533</v>
      </c>
      <c r="AH4" s="34">
        <v>7485</v>
      </c>
      <c r="AI4" s="34">
        <v>5907</v>
      </c>
      <c r="AJ4" s="34">
        <v>6018</v>
      </c>
      <c r="AK4" s="34">
        <v>5937</v>
      </c>
      <c r="AL4" s="34">
        <v>31362</v>
      </c>
      <c r="AM4" s="34">
        <v>66624</v>
      </c>
      <c r="AN4" s="34">
        <v>142536</v>
      </c>
      <c r="AO4" s="34">
        <v>273399</v>
      </c>
      <c r="AP4" s="34">
        <v>88533</v>
      </c>
      <c r="AQ4" s="34">
        <v>7965</v>
      </c>
      <c r="AR4" s="34">
        <v>5115</v>
      </c>
      <c r="AS4" s="34">
        <v>3813</v>
      </c>
      <c r="AT4" s="34">
        <v>3381</v>
      </c>
      <c r="AU4" s="34">
        <v>3072</v>
      </c>
      <c r="AV4" s="34">
        <v>11142</v>
      </c>
      <c r="AW4" s="34">
        <v>19362</v>
      </c>
      <c r="AX4" s="34">
        <v>33636</v>
      </c>
      <c r="AY4" s="34">
        <v>87483</v>
      </c>
      <c r="AZ4" s="34">
        <v>115500</v>
      </c>
      <c r="BA4" s="34">
        <v>7308</v>
      </c>
      <c r="BB4" s="34">
        <v>8145</v>
      </c>
      <c r="BC4" s="34">
        <v>5703</v>
      </c>
      <c r="BD4" s="34">
        <v>4143</v>
      </c>
      <c r="BE4" s="34">
        <v>3624</v>
      </c>
      <c r="BF4" s="34">
        <v>20205</v>
      </c>
      <c r="BG4" s="34">
        <v>44358</v>
      </c>
      <c r="BH4" s="34">
        <v>21255</v>
      </c>
      <c r="BI4" s="34">
        <v>114741</v>
      </c>
      <c r="BJ4" s="34">
        <v>480900</v>
      </c>
      <c r="BK4" s="34">
        <v>35091</v>
      </c>
      <c r="BL4" s="34">
        <v>38613</v>
      </c>
      <c r="BM4" s="34">
        <v>37545</v>
      </c>
      <c r="BN4" s="34">
        <v>33228</v>
      </c>
      <c r="BO4" s="34">
        <v>23862</v>
      </c>
      <c r="BP4" s="34">
        <v>95091</v>
      </c>
      <c r="BQ4" s="34">
        <v>135114</v>
      </c>
      <c r="BR4" s="34">
        <v>78600</v>
      </c>
      <c r="BS4" s="34">
        <v>477144</v>
      </c>
      <c r="BT4" s="34">
        <v>39846</v>
      </c>
      <c r="BU4" s="34">
        <v>3978</v>
      </c>
      <c r="BV4" s="34">
        <v>2820</v>
      </c>
      <c r="BW4" s="34">
        <v>2088</v>
      </c>
      <c r="BX4" s="34">
        <v>1581</v>
      </c>
      <c r="BY4" s="34">
        <v>1578</v>
      </c>
      <c r="BZ4" s="34">
        <v>6315</v>
      </c>
      <c r="CA4" s="34">
        <v>9216</v>
      </c>
      <c r="CB4" s="34">
        <v>11721</v>
      </c>
      <c r="CC4" s="34">
        <v>39294</v>
      </c>
      <c r="CD4" s="34">
        <v>23676</v>
      </c>
      <c r="CE4" s="34">
        <v>3216</v>
      </c>
      <c r="CF4" s="34">
        <v>3303</v>
      </c>
      <c r="CG4" s="34">
        <v>2286</v>
      </c>
      <c r="CH4" s="34">
        <v>1539</v>
      </c>
      <c r="CI4" s="34">
        <v>1377</v>
      </c>
      <c r="CJ4" s="34">
        <v>4746</v>
      </c>
      <c r="CK4" s="34">
        <v>4737</v>
      </c>
      <c r="CL4" s="34">
        <v>2346</v>
      </c>
      <c r="CM4" s="34">
        <v>23547</v>
      </c>
      <c r="CN4" s="34">
        <v>1271775</v>
      </c>
      <c r="CO4" s="34">
        <v>73617</v>
      </c>
      <c r="CP4" s="34">
        <v>74385</v>
      </c>
      <c r="CQ4" s="34">
        <v>65526</v>
      </c>
      <c r="CR4" s="34">
        <v>57045</v>
      </c>
      <c r="CS4" s="34">
        <v>45561</v>
      </c>
      <c r="CT4" s="34">
        <v>202551</v>
      </c>
      <c r="CU4" s="34">
        <v>346224</v>
      </c>
      <c r="CV4" s="34">
        <v>389193</v>
      </c>
      <c r="CW4" s="34">
        <v>1254108</v>
      </c>
    </row>
    <row r="5" spans="1:102">
      <c r="A5" s="34" t="s">
        <v>55</v>
      </c>
      <c r="B5" s="34">
        <v>139044</v>
      </c>
      <c r="C5" s="34">
        <v>8955</v>
      </c>
      <c r="D5" s="34">
        <v>9291</v>
      </c>
      <c r="E5" s="34">
        <v>9063</v>
      </c>
      <c r="F5" s="34">
        <v>8451</v>
      </c>
      <c r="G5" s="34">
        <v>6990</v>
      </c>
      <c r="H5" s="34">
        <v>23352</v>
      </c>
      <c r="I5" s="34">
        <v>33906</v>
      </c>
      <c r="J5" s="34">
        <v>37716</v>
      </c>
      <c r="K5" s="34">
        <v>137724</v>
      </c>
      <c r="L5" s="34">
        <v>10428</v>
      </c>
      <c r="M5" s="34">
        <v>612</v>
      </c>
      <c r="N5" s="34">
        <v>612</v>
      </c>
      <c r="O5" s="34">
        <v>564</v>
      </c>
      <c r="P5" s="34">
        <v>411</v>
      </c>
      <c r="Q5" s="34">
        <v>327</v>
      </c>
      <c r="R5" s="34">
        <v>1254</v>
      </c>
      <c r="S5" s="34">
        <v>2196</v>
      </c>
      <c r="T5" s="34">
        <v>4278</v>
      </c>
      <c r="U5" s="34">
        <v>10251</v>
      </c>
      <c r="V5" s="34">
        <v>9099</v>
      </c>
      <c r="W5" s="34">
        <v>327</v>
      </c>
      <c r="X5" s="34">
        <v>336</v>
      </c>
      <c r="Y5" s="34">
        <v>396</v>
      </c>
      <c r="Z5" s="34">
        <v>510</v>
      </c>
      <c r="AA5" s="34">
        <v>423</v>
      </c>
      <c r="AB5" s="34">
        <v>1845</v>
      </c>
      <c r="AC5" s="34">
        <v>2415</v>
      </c>
      <c r="AD5" s="34">
        <v>2574</v>
      </c>
      <c r="AE5" s="34">
        <v>8826</v>
      </c>
      <c r="AF5" s="34">
        <v>38469</v>
      </c>
      <c r="AG5" s="34">
        <v>999</v>
      </c>
      <c r="AH5" s="34">
        <v>966</v>
      </c>
      <c r="AI5" s="34">
        <v>990</v>
      </c>
      <c r="AJ5" s="34">
        <v>1158</v>
      </c>
      <c r="AK5" s="34">
        <v>1296</v>
      </c>
      <c r="AL5" s="34">
        <v>5178</v>
      </c>
      <c r="AM5" s="34">
        <v>10407</v>
      </c>
      <c r="AN5" s="34">
        <v>17196</v>
      </c>
      <c r="AO5" s="34">
        <v>38184</v>
      </c>
      <c r="AP5" s="34">
        <v>11406</v>
      </c>
      <c r="AQ5" s="34">
        <v>975</v>
      </c>
      <c r="AR5" s="34">
        <v>633</v>
      </c>
      <c r="AS5" s="34">
        <v>582</v>
      </c>
      <c r="AT5" s="34">
        <v>498</v>
      </c>
      <c r="AU5" s="34">
        <v>522</v>
      </c>
      <c r="AV5" s="34">
        <v>1410</v>
      </c>
      <c r="AW5" s="34">
        <v>2499</v>
      </c>
      <c r="AX5" s="34">
        <v>4173</v>
      </c>
      <c r="AY5" s="34">
        <v>11292</v>
      </c>
      <c r="AZ5" s="34">
        <v>10299</v>
      </c>
      <c r="BA5" s="34">
        <v>657</v>
      </c>
      <c r="BB5" s="34">
        <v>837</v>
      </c>
      <c r="BC5" s="34">
        <v>636</v>
      </c>
      <c r="BD5" s="34">
        <v>534</v>
      </c>
      <c r="BE5" s="34">
        <v>435</v>
      </c>
      <c r="BF5" s="34">
        <v>1923</v>
      </c>
      <c r="BG5" s="34">
        <v>3570</v>
      </c>
      <c r="BH5" s="34">
        <v>1665</v>
      </c>
      <c r="BI5" s="34">
        <v>10254</v>
      </c>
      <c r="BJ5" s="34">
        <v>51213</v>
      </c>
      <c r="BK5" s="34">
        <v>4521</v>
      </c>
      <c r="BL5" s="34">
        <v>5088</v>
      </c>
      <c r="BM5" s="34">
        <v>5310</v>
      </c>
      <c r="BN5" s="34">
        <v>4899</v>
      </c>
      <c r="BO5" s="34">
        <v>3534</v>
      </c>
      <c r="BP5" s="34">
        <v>10350</v>
      </c>
      <c r="BQ5" s="34">
        <v>11043</v>
      </c>
      <c r="BR5" s="34">
        <v>6129</v>
      </c>
      <c r="BS5" s="34">
        <v>50871</v>
      </c>
      <c r="BT5" s="34">
        <v>4971</v>
      </c>
      <c r="BU5" s="34">
        <v>468</v>
      </c>
      <c r="BV5" s="34">
        <v>360</v>
      </c>
      <c r="BW5" s="34">
        <v>243</v>
      </c>
      <c r="BX5" s="34">
        <v>195</v>
      </c>
      <c r="BY5" s="34">
        <v>195</v>
      </c>
      <c r="BZ5" s="34">
        <v>750</v>
      </c>
      <c r="CA5" s="34">
        <v>1203</v>
      </c>
      <c r="CB5" s="34">
        <v>1488</v>
      </c>
      <c r="CC5" s="34">
        <v>4902</v>
      </c>
      <c r="CD5" s="34">
        <v>3156</v>
      </c>
      <c r="CE5" s="34">
        <v>402</v>
      </c>
      <c r="CF5" s="34">
        <v>459</v>
      </c>
      <c r="CG5" s="34">
        <v>342</v>
      </c>
      <c r="CH5" s="34">
        <v>246</v>
      </c>
      <c r="CI5" s="34">
        <v>258</v>
      </c>
      <c r="CJ5" s="34">
        <v>645</v>
      </c>
      <c r="CK5" s="34">
        <v>573</v>
      </c>
      <c r="CL5" s="34">
        <v>213</v>
      </c>
      <c r="CM5" s="34">
        <v>3138</v>
      </c>
      <c r="CN5" s="34">
        <v>139044</v>
      </c>
      <c r="CO5" s="34">
        <v>8955</v>
      </c>
      <c r="CP5" s="34">
        <v>9291</v>
      </c>
      <c r="CQ5" s="34">
        <v>9063</v>
      </c>
      <c r="CR5" s="34">
        <v>8451</v>
      </c>
      <c r="CS5" s="34">
        <v>6990</v>
      </c>
      <c r="CT5" s="34">
        <v>23352</v>
      </c>
      <c r="CU5" s="34">
        <v>33906</v>
      </c>
      <c r="CV5" s="34">
        <v>37716</v>
      </c>
      <c r="CW5" s="34">
        <v>137724</v>
      </c>
    </row>
    <row r="6" spans="1:102">
      <c r="A6" s="34" t="s">
        <v>45</v>
      </c>
      <c r="B6" s="34">
        <v>615</v>
      </c>
      <c r="C6" s="34">
        <v>66</v>
      </c>
      <c r="D6" s="34">
        <v>57</v>
      </c>
      <c r="E6" s="34">
        <v>30</v>
      </c>
      <c r="F6" s="34">
        <v>33</v>
      </c>
      <c r="G6" s="34">
        <v>30</v>
      </c>
      <c r="H6" s="34">
        <v>96</v>
      </c>
      <c r="I6" s="34">
        <v>126</v>
      </c>
      <c r="J6" s="34">
        <v>165</v>
      </c>
      <c r="K6" s="34">
        <v>603</v>
      </c>
      <c r="L6" s="34">
        <v>87</v>
      </c>
      <c r="M6" s="34">
        <v>12</v>
      </c>
      <c r="N6" s="34">
        <v>9</v>
      </c>
      <c r="O6" s="34">
        <v>6</v>
      </c>
      <c r="P6" s="34">
        <v>0</v>
      </c>
      <c r="Q6" s="34">
        <v>0</v>
      </c>
      <c r="R6" s="34">
        <v>12</v>
      </c>
      <c r="S6" s="34">
        <v>18</v>
      </c>
      <c r="T6" s="34">
        <v>30</v>
      </c>
      <c r="U6" s="34">
        <v>87</v>
      </c>
      <c r="V6" s="34">
        <v>3</v>
      </c>
      <c r="W6" s="34">
        <v>0</v>
      </c>
      <c r="X6" s="34">
        <v>0</v>
      </c>
      <c r="Y6" s="34">
        <v>0</v>
      </c>
      <c r="Z6" s="34">
        <v>0</v>
      </c>
      <c r="AA6" s="34">
        <v>0</v>
      </c>
      <c r="AB6" s="34">
        <v>0</v>
      </c>
      <c r="AC6" s="34">
        <v>3</v>
      </c>
      <c r="AD6" s="34">
        <v>3</v>
      </c>
      <c r="AE6" s="34">
        <v>3</v>
      </c>
      <c r="AF6" s="34">
        <v>195</v>
      </c>
      <c r="AG6" s="34">
        <v>12</v>
      </c>
      <c r="AH6" s="34">
        <v>15</v>
      </c>
      <c r="AI6" s="34">
        <v>9</v>
      </c>
      <c r="AJ6" s="34">
        <v>9</v>
      </c>
      <c r="AK6" s="34">
        <v>6</v>
      </c>
      <c r="AL6" s="34">
        <v>27</v>
      </c>
      <c r="AM6" s="34">
        <v>39</v>
      </c>
      <c r="AN6" s="34">
        <v>72</v>
      </c>
      <c r="AO6" s="34">
        <v>192</v>
      </c>
      <c r="AP6" s="34">
        <v>90</v>
      </c>
      <c r="AQ6" s="34">
        <v>12</v>
      </c>
      <c r="AR6" s="34">
        <v>12</v>
      </c>
      <c r="AS6" s="34">
        <v>6</v>
      </c>
      <c r="AT6" s="34">
        <v>3</v>
      </c>
      <c r="AU6" s="34">
        <v>9</v>
      </c>
      <c r="AV6" s="34">
        <v>9</v>
      </c>
      <c r="AW6" s="34">
        <v>15</v>
      </c>
      <c r="AX6" s="34">
        <v>27</v>
      </c>
      <c r="AY6" s="34">
        <v>87</v>
      </c>
      <c r="AZ6" s="34">
        <v>27</v>
      </c>
      <c r="BA6" s="34">
        <v>9</v>
      </c>
      <c r="BB6" s="34">
        <v>0</v>
      </c>
      <c r="BC6" s="34">
        <v>0</v>
      </c>
      <c r="BD6" s="34">
        <v>0</v>
      </c>
      <c r="BE6" s="34">
        <v>0</v>
      </c>
      <c r="BF6" s="34">
        <v>6</v>
      </c>
      <c r="BG6" s="34">
        <v>6</v>
      </c>
      <c r="BH6" s="34">
        <v>6</v>
      </c>
      <c r="BI6" s="34">
        <v>27</v>
      </c>
      <c r="BJ6" s="34">
        <v>126</v>
      </c>
      <c r="BK6" s="34">
        <v>12</v>
      </c>
      <c r="BL6" s="34">
        <v>12</v>
      </c>
      <c r="BM6" s="34">
        <v>6</v>
      </c>
      <c r="BN6" s="34">
        <v>12</v>
      </c>
      <c r="BO6" s="34">
        <v>9</v>
      </c>
      <c r="BP6" s="34">
        <v>27</v>
      </c>
      <c r="BQ6" s="34">
        <v>27</v>
      </c>
      <c r="BR6" s="34">
        <v>15</v>
      </c>
      <c r="BS6" s="34">
        <v>123</v>
      </c>
      <c r="BT6" s="34">
        <v>57</v>
      </c>
      <c r="BU6" s="34">
        <v>6</v>
      </c>
      <c r="BV6" s="34">
        <v>6</v>
      </c>
      <c r="BW6" s="34">
        <v>6</v>
      </c>
      <c r="BX6" s="34">
        <v>3</v>
      </c>
      <c r="BY6" s="34">
        <v>0</v>
      </c>
      <c r="BZ6" s="34">
        <v>6</v>
      </c>
      <c r="CA6" s="34">
        <v>15</v>
      </c>
      <c r="CB6" s="34">
        <v>15</v>
      </c>
      <c r="CC6" s="34">
        <v>57</v>
      </c>
      <c r="CD6" s="34">
        <v>21</v>
      </c>
      <c r="CE6" s="34">
        <v>0</v>
      </c>
      <c r="CF6" s="34">
        <v>3</v>
      </c>
      <c r="CG6" s="34">
        <v>3</v>
      </c>
      <c r="CH6" s="34">
        <v>3</v>
      </c>
      <c r="CI6" s="34">
        <v>3</v>
      </c>
      <c r="CJ6" s="34">
        <v>6</v>
      </c>
      <c r="CK6" s="34">
        <v>6</v>
      </c>
      <c r="CL6" s="34">
        <v>0</v>
      </c>
      <c r="CM6" s="34">
        <v>21</v>
      </c>
      <c r="CN6" s="34">
        <v>615</v>
      </c>
      <c r="CO6" s="34">
        <v>66</v>
      </c>
      <c r="CP6" s="34">
        <v>57</v>
      </c>
      <c r="CQ6" s="34">
        <v>30</v>
      </c>
      <c r="CR6" s="34">
        <v>33</v>
      </c>
      <c r="CS6" s="34">
        <v>30</v>
      </c>
      <c r="CT6" s="34">
        <v>96</v>
      </c>
      <c r="CU6" s="34">
        <v>126</v>
      </c>
      <c r="CV6" s="34">
        <v>165</v>
      </c>
      <c r="CW6" s="34">
        <v>603</v>
      </c>
    </row>
    <row r="7" spans="1:102">
      <c r="A7" s="34" t="s">
        <v>46</v>
      </c>
      <c r="B7" s="34">
        <v>2082</v>
      </c>
      <c r="C7" s="34">
        <v>105</v>
      </c>
      <c r="D7" s="34">
        <v>126</v>
      </c>
      <c r="E7" s="34">
        <v>99</v>
      </c>
      <c r="F7" s="34">
        <v>120</v>
      </c>
      <c r="G7" s="34">
        <v>87</v>
      </c>
      <c r="H7" s="34">
        <v>366</v>
      </c>
      <c r="I7" s="34">
        <v>435</v>
      </c>
      <c r="J7" s="34">
        <v>720</v>
      </c>
      <c r="K7" s="34">
        <v>2061</v>
      </c>
      <c r="L7" s="34">
        <v>231</v>
      </c>
      <c r="M7" s="34">
        <v>12</v>
      </c>
      <c r="N7" s="34">
        <v>9</v>
      </c>
      <c r="O7" s="34">
        <v>15</v>
      </c>
      <c r="P7" s="34">
        <v>12</v>
      </c>
      <c r="Q7" s="34">
        <v>3</v>
      </c>
      <c r="R7" s="34">
        <v>30</v>
      </c>
      <c r="S7" s="34">
        <v>36</v>
      </c>
      <c r="T7" s="34">
        <v>105</v>
      </c>
      <c r="U7" s="34">
        <v>225</v>
      </c>
      <c r="V7" s="34">
        <v>72</v>
      </c>
      <c r="W7" s="34">
        <v>3</v>
      </c>
      <c r="X7" s="34">
        <v>0</v>
      </c>
      <c r="Y7" s="34">
        <v>0</v>
      </c>
      <c r="Z7" s="34">
        <v>3</v>
      </c>
      <c r="AA7" s="34">
        <v>3</v>
      </c>
      <c r="AB7" s="34">
        <v>24</v>
      </c>
      <c r="AC7" s="34">
        <v>6</v>
      </c>
      <c r="AD7" s="34">
        <v>27</v>
      </c>
      <c r="AE7" s="34">
        <v>69</v>
      </c>
      <c r="AF7" s="34">
        <v>831</v>
      </c>
      <c r="AG7" s="34">
        <v>21</v>
      </c>
      <c r="AH7" s="34">
        <v>30</v>
      </c>
      <c r="AI7" s="34">
        <v>15</v>
      </c>
      <c r="AJ7" s="34">
        <v>21</v>
      </c>
      <c r="AK7" s="34">
        <v>15</v>
      </c>
      <c r="AL7" s="34">
        <v>93</v>
      </c>
      <c r="AM7" s="34">
        <v>234</v>
      </c>
      <c r="AN7" s="34">
        <v>399</v>
      </c>
      <c r="AO7" s="34">
        <v>825</v>
      </c>
      <c r="AP7" s="34">
        <v>261</v>
      </c>
      <c r="AQ7" s="34">
        <v>27</v>
      </c>
      <c r="AR7" s="34">
        <v>9</v>
      </c>
      <c r="AS7" s="34">
        <v>9</v>
      </c>
      <c r="AT7" s="34">
        <v>9</v>
      </c>
      <c r="AU7" s="34">
        <v>9</v>
      </c>
      <c r="AV7" s="34">
        <v>39</v>
      </c>
      <c r="AW7" s="34">
        <v>51</v>
      </c>
      <c r="AX7" s="34">
        <v>102</v>
      </c>
      <c r="AY7" s="34">
        <v>258</v>
      </c>
      <c r="AZ7" s="34">
        <v>111</v>
      </c>
      <c r="BA7" s="34">
        <v>6</v>
      </c>
      <c r="BB7" s="34">
        <v>3</v>
      </c>
      <c r="BC7" s="34">
        <v>3</v>
      </c>
      <c r="BD7" s="34">
        <v>9</v>
      </c>
      <c r="BE7" s="34">
        <v>9</v>
      </c>
      <c r="BF7" s="34">
        <v>15</v>
      </c>
      <c r="BG7" s="34">
        <v>48</v>
      </c>
      <c r="BH7" s="34">
        <v>24</v>
      </c>
      <c r="BI7" s="34">
        <v>111</v>
      </c>
      <c r="BJ7" s="34">
        <v>411</v>
      </c>
      <c r="BK7" s="34">
        <v>27</v>
      </c>
      <c r="BL7" s="34">
        <v>45</v>
      </c>
      <c r="BM7" s="34">
        <v>54</v>
      </c>
      <c r="BN7" s="34">
        <v>60</v>
      </c>
      <c r="BO7" s="34">
        <v>36</v>
      </c>
      <c r="BP7" s="34">
        <v>126</v>
      </c>
      <c r="BQ7" s="34">
        <v>27</v>
      </c>
      <c r="BR7" s="34">
        <v>27</v>
      </c>
      <c r="BS7" s="34">
        <v>405</v>
      </c>
      <c r="BT7" s="34">
        <v>90</v>
      </c>
      <c r="BU7" s="34">
        <v>3</v>
      </c>
      <c r="BV7" s="34">
        <v>9</v>
      </c>
      <c r="BW7" s="34">
        <v>3</v>
      </c>
      <c r="BX7" s="34">
        <v>3</v>
      </c>
      <c r="BY7" s="34">
        <v>3</v>
      </c>
      <c r="BZ7" s="34">
        <v>12</v>
      </c>
      <c r="CA7" s="34">
        <v>21</v>
      </c>
      <c r="CB7" s="34">
        <v>33</v>
      </c>
      <c r="CC7" s="34">
        <v>90</v>
      </c>
      <c r="CD7" s="34">
        <v>75</v>
      </c>
      <c r="CE7" s="34">
        <v>3</v>
      </c>
      <c r="CF7" s="34">
        <v>18</v>
      </c>
      <c r="CG7" s="34">
        <v>6</v>
      </c>
      <c r="CH7" s="34">
        <v>6</v>
      </c>
      <c r="CI7" s="34">
        <v>9</v>
      </c>
      <c r="CJ7" s="34">
        <v>27</v>
      </c>
      <c r="CK7" s="34">
        <v>9</v>
      </c>
      <c r="CL7" s="34">
        <v>3</v>
      </c>
      <c r="CM7" s="34">
        <v>75</v>
      </c>
      <c r="CN7" s="34">
        <v>2082</v>
      </c>
      <c r="CO7" s="34">
        <v>105</v>
      </c>
      <c r="CP7" s="34">
        <v>126</v>
      </c>
      <c r="CQ7" s="34">
        <v>99</v>
      </c>
      <c r="CR7" s="34">
        <v>120</v>
      </c>
      <c r="CS7" s="34">
        <v>87</v>
      </c>
      <c r="CT7" s="34">
        <v>366</v>
      </c>
      <c r="CU7" s="34">
        <v>435</v>
      </c>
      <c r="CV7" s="34">
        <v>720</v>
      </c>
      <c r="CW7" s="34">
        <v>2061</v>
      </c>
    </row>
    <row r="8" spans="1:102">
      <c r="A8" s="34" t="s">
        <v>47</v>
      </c>
      <c r="B8" s="34">
        <v>10455</v>
      </c>
      <c r="C8" s="34">
        <v>318</v>
      </c>
      <c r="D8" s="34">
        <v>372</v>
      </c>
      <c r="E8" s="34">
        <v>396</v>
      </c>
      <c r="F8" s="34">
        <v>351</v>
      </c>
      <c r="G8" s="34">
        <v>330</v>
      </c>
      <c r="H8" s="34">
        <v>1602</v>
      </c>
      <c r="I8" s="34">
        <v>3258</v>
      </c>
      <c r="J8" s="34">
        <v>3762</v>
      </c>
      <c r="K8" s="34">
        <v>10386</v>
      </c>
      <c r="L8" s="34">
        <v>1065</v>
      </c>
      <c r="M8" s="34">
        <v>45</v>
      </c>
      <c r="N8" s="34">
        <v>54</v>
      </c>
      <c r="O8" s="34">
        <v>66</v>
      </c>
      <c r="P8" s="34">
        <v>36</v>
      </c>
      <c r="Q8" s="34">
        <v>39</v>
      </c>
      <c r="R8" s="34">
        <v>153</v>
      </c>
      <c r="S8" s="34">
        <v>237</v>
      </c>
      <c r="T8" s="34">
        <v>423</v>
      </c>
      <c r="U8" s="34">
        <v>1047</v>
      </c>
      <c r="V8" s="34">
        <v>330</v>
      </c>
      <c r="W8" s="34">
        <v>3</v>
      </c>
      <c r="X8" s="34">
        <v>21</v>
      </c>
      <c r="Y8" s="34">
        <v>27</v>
      </c>
      <c r="Z8" s="34">
        <v>30</v>
      </c>
      <c r="AA8" s="34">
        <v>15</v>
      </c>
      <c r="AB8" s="34">
        <v>36</v>
      </c>
      <c r="AC8" s="34">
        <v>87</v>
      </c>
      <c r="AD8" s="34">
        <v>96</v>
      </c>
      <c r="AE8" s="34">
        <v>321</v>
      </c>
      <c r="AF8" s="34">
        <v>5358</v>
      </c>
      <c r="AG8" s="34">
        <v>66</v>
      </c>
      <c r="AH8" s="34">
        <v>75</v>
      </c>
      <c r="AI8" s="34">
        <v>81</v>
      </c>
      <c r="AJ8" s="34">
        <v>90</v>
      </c>
      <c r="AK8" s="34">
        <v>150</v>
      </c>
      <c r="AL8" s="34">
        <v>765</v>
      </c>
      <c r="AM8" s="34">
        <v>1875</v>
      </c>
      <c r="AN8" s="34">
        <v>2223</v>
      </c>
      <c r="AO8" s="34">
        <v>5328</v>
      </c>
      <c r="AP8" s="34">
        <v>1023</v>
      </c>
      <c r="AQ8" s="34">
        <v>33</v>
      </c>
      <c r="AR8" s="34">
        <v>24</v>
      </c>
      <c r="AS8" s="34">
        <v>30</v>
      </c>
      <c r="AT8" s="34">
        <v>15</v>
      </c>
      <c r="AU8" s="34">
        <v>21</v>
      </c>
      <c r="AV8" s="34">
        <v>105</v>
      </c>
      <c r="AW8" s="34">
        <v>255</v>
      </c>
      <c r="AX8" s="34">
        <v>534</v>
      </c>
      <c r="AY8" s="34">
        <v>1017</v>
      </c>
      <c r="AZ8" s="34">
        <v>984</v>
      </c>
      <c r="BA8" s="34">
        <v>45</v>
      </c>
      <c r="BB8" s="34">
        <v>78</v>
      </c>
      <c r="BC8" s="34">
        <v>75</v>
      </c>
      <c r="BD8" s="34">
        <v>63</v>
      </c>
      <c r="BE8" s="34">
        <v>21</v>
      </c>
      <c r="BF8" s="34">
        <v>207</v>
      </c>
      <c r="BG8" s="34">
        <v>360</v>
      </c>
      <c r="BH8" s="34">
        <v>132</v>
      </c>
      <c r="BI8" s="34">
        <v>981</v>
      </c>
      <c r="BJ8" s="34">
        <v>1194</v>
      </c>
      <c r="BK8" s="34">
        <v>90</v>
      </c>
      <c r="BL8" s="34">
        <v>87</v>
      </c>
      <c r="BM8" s="34">
        <v>93</v>
      </c>
      <c r="BN8" s="34">
        <v>84</v>
      </c>
      <c r="BO8" s="34">
        <v>66</v>
      </c>
      <c r="BP8" s="34">
        <v>246</v>
      </c>
      <c r="BQ8" s="34">
        <v>300</v>
      </c>
      <c r="BR8" s="34">
        <v>225</v>
      </c>
      <c r="BS8" s="34">
        <v>1188</v>
      </c>
      <c r="BT8" s="34">
        <v>399</v>
      </c>
      <c r="BU8" s="34">
        <v>30</v>
      </c>
      <c r="BV8" s="34">
        <v>30</v>
      </c>
      <c r="BW8" s="34">
        <v>18</v>
      </c>
      <c r="BX8" s="34">
        <v>15</v>
      </c>
      <c r="BY8" s="34">
        <v>18</v>
      </c>
      <c r="BZ8" s="34">
        <v>69</v>
      </c>
      <c r="CA8" s="34">
        <v>108</v>
      </c>
      <c r="CB8" s="34">
        <v>111</v>
      </c>
      <c r="CC8" s="34">
        <v>399</v>
      </c>
      <c r="CD8" s="34">
        <v>105</v>
      </c>
      <c r="CE8" s="34">
        <v>6</v>
      </c>
      <c r="CF8" s="34">
        <v>3</v>
      </c>
      <c r="CG8" s="34">
        <v>12</v>
      </c>
      <c r="CH8" s="34">
        <v>15</v>
      </c>
      <c r="CI8" s="34">
        <v>3</v>
      </c>
      <c r="CJ8" s="34">
        <v>21</v>
      </c>
      <c r="CK8" s="34">
        <v>30</v>
      </c>
      <c r="CL8" s="34">
        <v>12</v>
      </c>
      <c r="CM8" s="34">
        <v>105</v>
      </c>
      <c r="CN8" s="34">
        <v>10455</v>
      </c>
      <c r="CO8" s="34">
        <v>318</v>
      </c>
      <c r="CP8" s="34">
        <v>372</v>
      </c>
      <c r="CQ8" s="34">
        <v>396</v>
      </c>
      <c r="CR8" s="34">
        <v>351</v>
      </c>
      <c r="CS8" s="34">
        <v>330</v>
      </c>
      <c r="CT8" s="34">
        <v>1602</v>
      </c>
      <c r="CU8" s="34">
        <v>3258</v>
      </c>
      <c r="CV8" s="34">
        <v>3762</v>
      </c>
      <c r="CW8" s="34">
        <v>10386</v>
      </c>
    </row>
    <row r="9" spans="1:102">
      <c r="A9" s="34" t="s">
        <v>48</v>
      </c>
      <c r="B9" s="34">
        <v>98880</v>
      </c>
      <c r="C9" s="34">
        <v>6714</v>
      </c>
      <c r="D9" s="34">
        <v>7134</v>
      </c>
      <c r="E9" s="34">
        <v>7059</v>
      </c>
      <c r="F9" s="34">
        <v>6387</v>
      </c>
      <c r="G9" s="34">
        <v>5253</v>
      </c>
      <c r="H9" s="34">
        <v>16110</v>
      </c>
      <c r="I9" s="34">
        <v>23232</v>
      </c>
      <c r="J9" s="34">
        <v>26052</v>
      </c>
      <c r="K9" s="34">
        <v>97944</v>
      </c>
      <c r="L9" s="34">
        <v>6495</v>
      </c>
      <c r="M9" s="34">
        <v>405</v>
      </c>
      <c r="N9" s="34">
        <v>408</v>
      </c>
      <c r="O9" s="34">
        <v>321</v>
      </c>
      <c r="P9" s="34">
        <v>228</v>
      </c>
      <c r="Q9" s="34">
        <v>198</v>
      </c>
      <c r="R9" s="34">
        <v>738</v>
      </c>
      <c r="S9" s="34">
        <v>1368</v>
      </c>
      <c r="T9" s="34">
        <v>2715</v>
      </c>
      <c r="U9" s="34">
        <v>6381</v>
      </c>
      <c r="V9" s="34">
        <v>6765</v>
      </c>
      <c r="W9" s="34">
        <v>234</v>
      </c>
      <c r="X9" s="34">
        <v>207</v>
      </c>
      <c r="Y9" s="34">
        <v>270</v>
      </c>
      <c r="Z9" s="34">
        <v>366</v>
      </c>
      <c r="AA9" s="34">
        <v>285</v>
      </c>
      <c r="AB9" s="34">
        <v>1191</v>
      </c>
      <c r="AC9" s="34">
        <v>1872</v>
      </c>
      <c r="AD9" s="34">
        <v>2133</v>
      </c>
      <c r="AE9" s="34">
        <v>6555</v>
      </c>
      <c r="AF9" s="34">
        <v>23082</v>
      </c>
      <c r="AG9" s="34">
        <v>627</v>
      </c>
      <c r="AH9" s="34">
        <v>648</v>
      </c>
      <c r="AI9" s="34">
        <v>678</v>
      </c>
      <c r="AJ9" s="34">
        <v>804</v>
      </c>
      <c r="AK9" s="34">
        <v>867</v>
      </c>
      <c r="AL9" s="34">
        <v>2997</v>
      </c>
      <c r="AM9" s="34">
        <v>5493</v>
      </c>
      <c r="AN9" s="34">
        <v>10785</v>
      </c>
      <c r="AO9" s="34">
        <v>22902</v>
      </c>
      <c r="AP9" s="34">
        <v>7887</v>
      </c>
      <c r="AQ9" s="34">
        <v>705</v>
      </c>
      <c r="AR9" s="34">
        <v>474</v>
      </c>
      <c r="AS9" s="34">
        <v>477</v>
      </c>
      <c r="AT9" s="34">
        <v>405</v>
      </c>
      <c r="AU9" s="34">
        <v>405</v>
      </c>
      <c r="AV9" s="34">
        <v>993</v>
      </c>
      <c r="AW9" s="34">
        <v>1653</v>
      </c>
      <c r="AX9" s="34">
        <v>2709</v>
      </c>
      <c r="AY9" s="34">
        <v>7821</v>
      </c>
      <c r="AZ9" s="34">
        <v>6573</v>
      </c>
      <c r="BA9" s="34">
        <v>414</v>
      </c>
      <c r="BB9" s="34">
        <v>507</v>
      </c>
      <c r="BC9" s="34">
        <v>405</v>
      </c>
      <c r="BD9" s="34">
        <v>294</v>
      </c>
      <c r="BE9" s="34">
        <v>291</v>
      </c>
      <c r="BF9" s="34">
        <v>1128</v>
      </c>
      <c r="BG9" s="34">
        <v>2277</v>
      </c>
      <c r="BH9" s="34">
        <v>1215</v>
      </c>
      <c r="BI9" s="34">
        <v>6534</v>
      </c>
      <c r="BJ9" s="34">
        <v>42441</v>
      </c>
      <c r="BK9" s="34">
        <v>3726</v>
      </c>
      <c r="BL9" s="34">
        <v>4302</v>
      </c>
      <c r="BM9" s="34">
        <v>4476</v>
      </c>
      <c r="BN9" s="34">
        <v>3987</v>
      </c>
      <c r="BO9" s="34">
        <v>2886</v>
      </c>
      <c r="BP9" s="34">
        <v>8145</v>
      </c>
      <c r="BQ9" s="34">
        <v>9351</v>
      </c>
      <c r="BR9" s="34">
        <v>5307</v>
      </c>
      <c r="BS9" s="34">
        <v>42177</v>
      </c>
      <c r="BT9" s="34">
        <v>3456</v>
      </c>
      <c r="BU9" s="34">
        <v>327</v>
      </c>
      <c r="BV9" s="34">
        <v>249</v>
      </c>
      <c r="BW9" s="34">
        <v>174</v>
      </c>
      <c r="BX9" s="34">
        <v>138</v>
      </c>
      <c r="BY9" s="34">
        <v>138</v>
      </c>
      <c r="BZ9" s="34">
        <v>522</v>
      </c>
      <c r="CA9" s="34">
        <v>825</v>
      </c>
      <c r="CB9" s="34">
        <v>1029</v>
      </c>
      <c r="CC9" s="34">
        <v>3405</v>
      </c>
      <c r="CD9" s="34">
        <v>2181</v>
      </c>
      <c r="CE9" s="34">
        <v>276</v>
      </c>
      <c r="CF9" s="34">
        <v>336</v>
      </c>
      <c r="CG9" s="34">
        <v>258</v>
      </c>
      <c r="CH9" s="34">
        <v>162</v>
      </c>
      <c r="CI9" s="34">
        <v>189</v>
      </c>
      <c r="CJ9" s="34">
        <v>399</v>
      </c>
      <c r="CK9" s="34">
        <v>390</v>
      </c>
      <c r="CL9" s="34">
        <v>156</v>
      </c>
      <c r="CM9" s="34">
        <v>2169</v>
      </c>
      <c r="CN9" s="34">
        <v>98880</v>
      </c>
      <c r="CO9" s="34">
        <v>6714</v>
      </c>
      <c r="CP9" s="34">
        <v>7134</v>
      </c>
      <c r="CQ9" s="34">
        <v>7059</v>
      </c>
      <c r="CR9" s="34">
        <v>6387</v>
      </c>
      <c r="CS9" s="34">
        <v>5253</v>
      </c>
      <c r="CT9" s="34">
        <v>16110</v>
      </c>
      <c r="CU9" s="34">
        <v>23232</v>
      </c>
      <c r="CV9" s="34">
        <v>26052</v>
      </c>
      <c r="CW9" s="34">
        <v>97944</v>
      </c>
    </row>
    <row r="10" spans="1:102">
      <c r="A10" s="34" t="s">
        <v>49</v>
      </c>
      <c r="B10" s="34">
        <v>11910</v>
      </c>
      <c r="C10" s="34">
        <v>633</v>
      </c>
      <c r="D10" s="34">
        <v>672</v>
      </c>
      <c r="E10" s="34">
        <v>603</v>
      </c>
      <c r="F10" s="34">
        <v>603</v>
      </c>
      <c r="G10" s="34">
        <v>510</v>
      </c>
      <c r="H10" s="34">
        <v>2223</v>
      </c>
      <c r="I10" s="34">
        <v>3465</v>
      </c>
      <c r="J10" s="34">
        <v>3135</v>
      </c>
      <c r="K10" s="34">
        <v>11838</v>
      </c>
      <c r="L10" s="34">
        <v>1146</v>
      </c>
      <c r="M10" s="34">
        <v>51</v>
      </c>
      <c r="N10" s="34">
        <v>78</v>
      </c>
      <c r="O10" s="34">
        <v>90</v>
      </c>
      <c r="P10" s="34">
        <v>66</v>
      </c>
      <c r="Q10" s="34">
        <v>45</v>
      </c>
      <c r="R10" s="34">
        <v>138</v>
      </c>
      <c r="S10" s="34">
        <v>225</v>
      </c>
      <c r="T10" s="34">
        <v>432</v>
      </c>
      <c r="U10" s="34">
        <v>1125</v>
      </c>
      <c r="V10" s="34">
        <v>438</v>
      </c>
      <c r="W10" s="34">
        <v>21</v>
      </c>
      <c r="X10" s="34">
        <v>12</v>
      </c>
      <c r="Y10" s="34">
        <v>18</v>
      </c>
      <c r="Z10" s="34">
        <v>9</v>
      </c>
      <c r="AA10" s="34">
        <v>21</v>
      </c>
      <c r="AB10" s="34">
        <v>105</v>
      </c>
      <c r="AC10" s="34">
        <v>111</v>
      </c>
      <c r="AD10" s="34">
        <v>120</v>
      </c>
      <c r="AE10" s="34">
        <v>426</v>
      </c>
      <c r="AF10" s="34">
        <v>4422</v>
      </c>
      <c r="AG10" s="34">
        <v>99</v>
      </c>
      <c r="AH10" s="34">
        <v>75</v>
      </c>
      <c r="AI10" s="34">
        <v>96</v>
      </c>
      <c r="AJ10" s="34">
        <v>129</v>
      </c>
      <c r="AK10" s="34">
        <v>150</v>
      </c>
      <c r="AL10" s="34">
        <v>732</v>
      </c>
      <c r="AM10" s="34">
        <v>1524</v>
      </c>
      <c r="AN10" s="34">
        <v>1602</v>
      </c>
      <c r="AO10" s="34">
        <v>4410</v>
      </c>
      <c r="AP10" s="34">
        <v>963</v>
      </c>
      <c r="AQ10" s="34">
        <v>75</v>
      </c>
      <c r="AR10" s="34">
        <v>45</v>
      </c>
      <c r="AS10" s="34">
        <v>27</v>
      </c>
      <c r="AT10" s="34">
        <v>30</v>
      </c>
      <c r="AU10" s="34">
        <v>33</v>
      </c>
      <c r="AV10" s="34">
        <v>135</v>
      </c>
      <c r="AW10" s="34">
        <v>270</v>
      </c>
      <c r="AX10" s="34">
        <v>342</v>
      </c>
      <c r="AY10" s="34">
        <v>957</v>
      </c>
      <c r="AZ10" s="34">
        <v>1416</v>
      </c>
      <c r="BA10" s="34">
        <v>93</v>
      </c>
      <c r="BB10" s="34">
        <v>159</v>
      </c>
      <c r="BC10" s="34">
        <v>96</v>
      </c>
      <c r="BD10" s="34">
        <v>84</v>
      </c>
      <c r="BE10" s="34">
        <v>51</v>
      </c>
      <c r="BF10" s="34">
        <v>288</v>
      </c>
      <c r="BG10" s="34">
        <v>465</v>
      </c>
      <c r="BH10" s="34">
        <v>174</v>
      </c>
      <c r="BI10" s="34">
        <v>1410</v>
      </c>
      <c r="BJ10" s="34">
        <v>2814</v>
      </c>
      <c r="BK10" s="34">
        <v>234</v>
      </c>
      <c r="BL10" s="34">
        <v>264</v>
      </c>
      <c r="BM10" s="34">
        <v>240</v>
      </c>
      <c r="BN10" s="34">
        <v>240</v>
      </c>
      <c r="BO10" s="34">
        <v>171</v>
      </c>
      <c r="BP10" s="34">
        <v>678</v>
      </c>
      <c r="BQ10" s="34">
        <v>693</v>
      </c>
      <c r="BR10" s="34">
        <v>273</v>
      </c>
      <c r="BS10" s="34">
        <v>2793</v>
      </c>
      <c r="BT10" s="34">
        <v>483</v>
      </c>
      <c r="BU10" s="34">
        <v>30</v>
      </c>
      <c r="BV10" s="34">
        <v>24</v>
      </c>
      <c r="BW10" s="34">
        <v>18</v>
      </c>
      <c r="BX10" s="34">
        <v>21</v>
      </c>
      <c r="BY10" s="34">
        <v>27</v>
      </c>
      <c r="BZ10" s="34">
        <v>84</v>
      </c>
      <c r="CA10" s="34">
        <v>117</v>
      </c>
      <c r="CB10" s="34">
        <v>165</v>
      </c>
      <c r="CC10" s="34">
        <v>480</v>
      </c>
      <c r="CD10" s="34">
        <v>237</v>
      </c>
      <c r="CE10" s="34">
        <v>30</v>
      </c>
      <c r="CF10" s="34">
        <v>15</v>
      </c>
      <c r="CG10" s="34">
        <v>18</v>
      </c>
      <c r="CH10" s="34">
        <v>21</v>
      </c>
      <c r="CI10" s="34">
        <v>12</v>
      </c>
      <c r="CJ10" s="34">
        <v>66</v>
      </c>
      <c r="CK10" s="34">
        <v>57</v>
      </c>
      <c r="CL10" s="34">
        <v>18</v>
      </c>
      <c r="CM10" s="34">
        <v>237</v>
      </c>
      <c r="CN10" s="34">
        <v>11910</v>
      </c>
      <c r="CO10" s="34">
        <v>633</v>
      </c>
      <c r="CP10" s="34">
        <v>672</v>
      </c>
      <c r="CQ10" s="34">
        <v>603</v>
      </c>
      <c r="CR10" s="34">
        <v>603</v>
      </c>
      <c r="CS10" s="34">
        <v>510</v>
      </c>
      <c r="CT10" s="34">
        <v>2223</v>
      </c>
      <c r="CU10" s="34">
        <v>3465</v>
      </c>
      <c r="CV10" s="34">
        <v>3135</v>
      </c>
      <c r="CW10" s="34">
        <v>11838</v>
      </c>
    </row>
    <row r="11" spans="1:102">
      <c r="A11" s="34" t="s">
        <v>50</v>
      </c>
      <c r="B11" s="34">
        <v>6219</v>
      </c>
      <c r="C11" s="34">
        <v>474</v>
      </c>
      <c r="D11" s="34">
        <v>396</v>
      </c>
      <c r="E11" s="34">
        <v>369</v>
      </c>
      <c r="F11" s="34">
        <v>477</v>
      </c>
      <c r="G11" s="34">
        <v>390</v>
      </c>
      <c r="H11" s="34">
        <v>1521</v>
      </c>
      <c r="I11" s="34">
        <v>1392</v>
      </c>
      <c r="J11" s="34">
        <v>1143</v>
      </c>
      <c r="K11" s="34">
        <v>6159</v>
      </c>
      <c r="L11" s="34">
        <v>474</v>
      </c>
      <c r="M11" s="34">
        <v>27</v>
      </c>
      <c r="N11" s="34">
        <v>15</v>
      </c>
      <c r="O11" s="34">
        <v>18</v>
      </c>
      <c r="P11" s="34">
        <v>18</v>
      </c>
      <c r="Q11" s="34">
        <v>15</v>
      </c>
      <c r="R11" s="34">
        <v>72</v>
      </c>
      <c r="S11" s="34">
        <v>105</v>
      </c>
      <c r="T11" s="34">
        <v>201</v>
      </c>
      <c r="U11" s="34">
        <v>471</v>
      </c>
      <c r="V11" s="34">
        <v>990</v>
      </c>
      <c r="W11" s="34">
        <v>39</v>
      </c>
      <c r="X11" s="34">
        <v>51</v>
      </c>
      <c r="Y11" s="34">
        <v>45</v>
      </c>
      <c r="Z11" s="34">
        <v>72</v>
      </c>
      <c r="AA11" s="34">
        <v>69</v>
      </c>
      <c r="AB11" s="34">
        <v>354</v>
      </c>
      <c r="AC11" s="34">
        <v>228</v>
      </c>
      <c r="AD11" s="34">
        <v>99</v>
      </c>
      <c r="AE11" s="34">
        <v>960</v>
      </c>
      <c r="AF11" s="34">
        <v>1497</v>
      </c>
      <c r="AG11" s="34">
        <v>93</v>
      </c>
      <c r="AH11" s="34">
        <v>42</v>
      </c>
      <c r="AI11" s="34">
        <v>42</v>
      </c>
      <c r="AJ11" s="34">
        <v>54</v>
      </c>
      <c r="AK11" s="34">
        <v>42</v>
      </c>
      <c r="AL11" s="34">
        <v>213</v>
      </c>
      <c r="AM11" s="34">
        <v>426</v>
      </c>
      <c r="AN11" s="34">
        <v>567</v>
      </c>
      <c r="AO11" s="34">
        <v>1482</v>
      </c>
      <c r="AP11" s="34">
        <v>450</v>
      </c>
      <c r="AQ11" s="34">
        <v>54</v>
      </c>
      <c r="AR11" s="34">
        <v>24</v>
      </c>
      <c r="AS11" s="34">
        <v>12</v>
      </c>
      <c r="AT11" s="34">
        <v>21</v>
      </c>
      <c r="AU11" s="34">
        <v>21</v>
      </c>
      <c r="AV11" s="34">
        <v>63</v>
      </c>
      <c r="AW11" s="34">
        <v>129</v>
      </c>
      <c r="AX11" s="34">
        <v>123</v>
      </c>
      <c r="AY11" s="34">
        <v>447</v>
      </c>
      <c r="AZ11" s="34">
        <v>447</v>
      </c>
      <c r="BA11" s="34">
        <v>27</v>
      </c>
      <c r="BB11" s="34">
        <v>39</v>
      </c>
      <c r="BC11" s="34">
        <v>27</v>
      </c>
      <c r="BD11" s="34">
        <v>33</v>
      </c>
      <c r="BE11" s="34">
        <v>21</v>
      </c>
      <c r="BF11" s="34">
        <v>102</v>
      </c>
      <c r="BG11" s="34">
        <v>162</v>
      </c>
      <c r="BH11" s="34">
        <v>30</v>
      </c>
      <c r="BI11" s="34">
        <v>447</v>
      </c>
      <c r="BJ11" s="34">
        <v>1917</v>
      </c>
      <c r="BK11" s="34">
        <v>174</v>
      </c>
      <c r="BL11" s="34">
        <v>165</v>
      </c>
      <c r="BM11" s="34">
        <v>180</v>
      </c>
      <c r="BN11" s="34">
        <v>249</v>
      </c>
      <c r="BO11" s="34">
        <v>198</v>
      </c>
      <c r="BP11" s="34">
        <v>612</v>
      </c>
      <c r="BQ11" s="34">
        <v>264</v>
      </c>
      <c r="BR11" s="34">
        <v>78</v>
      </c>
      <c r="BS11" s="34">
        <v>1911</v>
      </c>
      <c r="BT11" s="34">
        <v>135</v>
      </c>
      <c r="BU11" s="34">
        <v>21</v>
      </c>
      <c r="BV11" s="34">
        <v>9</v>
      </c>
      <c r="BW11" s="34">
        <v>6</v>
      </c>
      <c r="BX11" s="34">
        <v>3</v>
      </c>
      <c r="BY11" s="34">
        <v>3</v>
      </c>
      <c r="BZ11" s="34">
        <v>21</v>
      </c>
      <c r="CA11" s="34">
        <v>33</v>
      </c>
      <c r="CB11" s="34">
        <v>33</v>
      </c>
      <c r="CC11" s="34">
        <v>135</v>
      </c>
      <c r="CD11" s="34">
        <v>309</v>
      </c>
      <c r="CE11" s="34">
        <v>39</v>
      </c>
      <c r="CF11" s="34">
        <v>45</v>
      </c>
      <c r="CG11" s="34">
        <v>30</v>
      </c>
      <c r="CH11" s="34">
        <v>24</v>
      </c>
      <c r="CI11" s="34">
        <v>24</v>
      </c>
      <c r="CJ11" s="34">
        <v>87</v>
      </c>
      <c r="CK11" s="34">
        <v>45</v>
      </c>
      <c r="CL11" s="34">
        <v>12</v>
      </c>
      <c r="CM11" s="34">
        <v>306</v>
      </c>
      <c r="CN11" s="34">
        <v>6219</v>
      </c>
      <c r="CO11" s="34">
        <v>474</v>
      </c>
      <c r="CP11" s="34">
        <v>396</v>
      </c>
      <c r="CQ11" s="34">
        <v>369</v>
      </c>
      <c r="CR11" s="34">
        <v>477</v>
      </c>
      <c r="CS11" s="34">
        <v>390</v>
      </c>
      <c r="CT11" s="34">
        <v>1521</v>
      </c>
      <c r="CU11" s="34">
        <v>1392</v>
      </c>
      <c r="CV11" s="34">
        <v>1143</v>
      </c>
      <c r="CW11" s="34">
        <v>6159</v>
      </c>
    </row>
    <row r="12" spans="1:102">
      <c r="A12" s="34" t="s">
        <v>51</v>
      </c>
      <c r="B12" s="34">
        <v>6210</v>
      </c>
      <c r="C12" s="34">
        <v>399</v>
      </c>
      <c r="D12" s="34">
        <v>336</v>
      </c>
      <c r="E12" s="34">
        <v>294</v>
      </c>
      <c r="F12" s="34">
        <v>276</v>
      </c>
      <c r="G12" s="34">
        <v>264</v>
      </c>
      <c r="H12" s="34">
        <v>1011</v>
      </c>
      <c r="I12" s="34">
        <v>1548</v>
      </c>
      <c r="J12" s="34">
        <v>2022</v>
      </c>
      <c r="K12" s="34">
        <v>6153</v>
      </c>
      <c r="L12" s="34">
        <v>657</v>
      </c>
      <c r="M12" s="34">
        <v>36</v>
      </c>
      <c r="N12" s="34">
        <v>30</v>
      </c>
      <c r="O12" s="34">
        <v>33</v>
      </c>
      <c r="P12" s="34">
        <v>33</v>
      </c>
      <c r="Q12" s="34">
        <v>21</v>
      </c>
      <c r="R12" s="34">
        <v>75</v>
      </c>
      <c r="S12" s="34">
        <v>156</v>
      </c>
      <c r="T12" s="34">
        <v>267</v>
      </c>
      <c r="U12" s="34">
        <v>648</v>
      </c>
      <c r="V12" s="34">
        <v>408</v>
      </c>
      <c r="W12" s="34">
        <v>18</v>
      </c>
      <c r="X12" s="34">
        <v>36</v>
      </c>
      <c r="Y12" s="34">
        <v>24</v>
      </c>
      <c r="Z12" s="34">
        <v>21</v>
      </c>
      <c r="AA12" s="34">
        <v>18</v>
      </c>
      <c r="AB12" s="34">
        <v>105</v>
      </c>
      <c r="AC12" s="34">
        <v>99</v>
      </c>
      <c r="AD12" s="34">
        <v>78</v>
      </c>
      <c r="AE12" s="34">
        <v>396</v>
      </c>
      <c r="AF12" s="34">
        <v>2217</v>
      </c>
      <c r="AG12" s="34">
        <v>45</v>
      </c>
      <c r="AH12" s="34">
        <v>45</v>
      </c>
      <c r="AI12" s="34">
        <v>39</v>
      </c>
      <c r="AJ12" s="34">
        <v>36</v>
      </c>
      <c r="AK12" s="34">
        <v>42</v>
      </c>
      <c r="AL12" s="34">
        <v>240</v>
      </c>
      <c r="AM12" s="34">
        <v>606</v>
      </c>
      <c r="AN12" s="34">
        <v>1146</v>
      </c>
      <c r="AO12" s="34">
        <v>2196</v>
      </c>
      <c r="AP12" s="34">
        <v>465</v>
      </c>
      <c r="AQ12" s="34">
        <v>39</v>
      </c>
      <c r="AR12" s="34">
        <v>21</v>
      </c>
      <c r="AS12" s="34">
        <v>12</v>
      </c>
      <c r="AT12" s="34">
        <v>6</v>
      </c>
      <c r="AU12" s="34">
        <v>15</v>
      </c>
      <c r="AV12" s="34">
        <v>48</v>
      </c>
      <c r="AW12" s="34">
        <v>90</v>
      </c>
      <c r="AX12" s="34">
        <v>228</v>
      </c>
      <c r="AY12" s="34">
        <v>459</v>
      </c>
      <c r="AZ12" s="34">
        <v>624</v>
      </c>
      <c r="BA12" s="34">
        <v>63</v>
      </c>
      <c r="BB12" s="34">
        <v>36</v>
      </c>
      <c r="BC12" s="34">
        <v>21</v>
      </c>
      <c r="BD12" s="34">
        <v>39</v>
      </c>
      <c r="BE12" s="34">
        <v>36</v>
      </c>
      <c r="BF12" s="34">
        <v>144</v>
      </c>
      <c r="BG12" s="34">
        <v>216</v>
      </c>
      <c r="BH12" s="34">
        <v>69</v>
      </c>
      <c r="BI12" s="34">
        <v>624</v>
      </c>
      <c r="BJ12" s="34">
        <v>1497</v>
      </c>
      <c r="BK12" s="34">
        <v>150</v>
      </c>
      <c r="BL12" s="34">
        <v>129</v>
      </c>
      <c r="BM12" s="34">
        <v>150</v>
      </c>
      <c r="BN12" s="34">
        <v>129</v>
      </c>
      <c r="BO12" s="34">
        <v>111</v>
      </c>
      <c r="BP12" s="34">
        <v>357</v>
      </c>
      <c r="BQ12" s="34">
        <v>300</v>
      </c>
      <c r="BR12" s="34">
        <v>162</v>
      </c>
      <c r="BS12" s="34">
        <v>1488</v>
      </c>
      <c r="BT12" s="34">
        <v>231</v>
      </c>
      <c r="BU12" s="34">
        <v>33</v>
      </c>
      <c r="BV12" s="34">
        <v>27</v>
      </c>
      <c r="BW12" s="34">
        <v>9</v>
      </c>
      <c r="BX12" s="34">
        <v>9</v>
      </c>
      <c r="BY12" s="34">
        <v>6</v>
      </c>
      <c r="BZ12" s="34">
        <v>24</v>
      </c>
      <c r="CA12" s="34">
        <v>57</v>
      </c>
      <c r="CB12" s="34">
        <v>66</v>
      </c>
      <c r="CC12" s="34">
        <v>228</v>
      </c>
      <c r="CD12" s="34">
        <v>111</v>
      </c>
      <c r="CE12" s="34">
        <v>18</v>
      </c>
      <c r="CF12" s="34">
        <v>12</v>
      </c>
      <c r="CG12" s="34">
        <v>9</v>
      </c>
      <c r="CH12" s="34">
        <v>6</v>
      </c>
      <c r="CI12" s="34">
        <v>12</v>
      </c>
      <c r="CJ12" s="34">
        <v>21</v>
      </c>
      <c r="CK12" s="34">
        <v>27</v>
      </c>
      <c r="CL12" s="34">
        <v>6</v>
      </c>
      <c r="CM12" s="34">
        <v>111</v>
      </c>
      <c r="CN12" s="34">
        <v>6210</v>
      </c>
      <c r="CO12" s="34">
        <v>399</v>
      </c>
      <c r="CP12" s="34">
        <v>336</v>
      </c>
      <c r="CQ12" s="34">
        <v>294</v>
      </c>
      <c r="CR12" s="34">
        <v>276</v>
      </c>
      <c r="CS12" s="34">
        <v>264</v>
      </c>
      <c r="CT12" s="34">
        <v>1011</v>
      </c>
      <c r="CU12" s="34">
        <v>1548</v>
      </c>
      <c r="CV12" s="34">
        <v>2022</v>
      </c>
      <c r="CW12" s="34">
        <v>6153</v>
      </c>
    </row>
    <row r="13" spans="1:102">
      <c r="A13" s="34" t="s">
        <v>52</v>
      </c>
      <c r="B13" s="34">
        <v>1191</v>
      </c>
      <c r="C13" s="34">
        <v>162</v>
      </c>
      <c r="D13" s="34">
        <v>132</v>
      </c>
      <c r="E13" s="34">
        <v>111</v>
      </c>
      <c r="F13" s="34">
        <v>87</v>
      </c>
      <c r="G13" s="34">
        <v>57</v>
      </c>
      <c r="H13" s="34">
        <v>156</v>
      </c>
      <c r="I13" s="34">
        <v>174</v>
      </c>
      <c r="J13" s="34">
        <v>249</v>
      </c>
      <c r="K13" s="34">
        <v>1128</v>
      </c>
      <c r="L13" s="34">
        <v>126</v>
      </c>
      <c r="M13" s="34">
        <v>15</v>
      </c>
      <c r="N13" s="34">
        <v>9</v>
      </c>
      <c r="O13" s="34">
        <v>9</v>
      </c>
      <c r="P13" s="34">
        <v>9</v>
      </c>
      <c r="Q13" s="34">
        <v>3</v>
      </c>
      <c r="R13" s="34">
        <v>15</v>
      </c>
      <c r="S13" s="34">
        <v>18</v>
      </c>
      <c r="T13" s="34">
        <v>36</v>
      </c>
      <c r="U13" s="34">
        <v>117</v>
      </c>
      <c r="V13" s="34">
        <v>42</v>
      </c>
      <c r="W13" s="34">
        <v>0</v>
      </c>
      <c r="X13" s="34">
        <v>0</v>
      </c>
      <c r="Y13" s="34">
        <v>0</v>
      </c>
      <c r="Z13" s="34">
        <v>3</v>
      </c>
      <c r="AA13" s="34">
        <v>9</v>
      </c>
      <c r="AB13" s="34">
        <v>15</v>
      </c>
      <c r="AC13" s="34">
        <v>9</v>
      </c>
      <c r="AD13" s="34">
        <v>3</v>
      </c>
      <c r="AE13" s="34">
        <v>42</v>
      </c>
      <c r="AF13" s="34">
        <v>336</v>
      </c>
      <c r="AG13" s="34">
        <v>27</v>
      </c>
      <c r="AH13" s="34">
        <v>21</v>
      </c>
      <c r="AI13" s="34">
        <v>18</v>
      </c>
      <c r="AJ13" s="34">
        <v>9</v>
      </c>
      <c r="AK13" s="34">
        <v>6</v>
      </c>
      <c r="AL13" s="34">
        <v>45</v>
      </c>
      <c r="AM13" s="34">
        <v>69</v>
      </c>
      <c r="AN13" s="34">
        <v>132</v>
      </c>
      <c r="AO13" s="34">
        <v>324</v>
      </c>
      <c r="AP13" s="34">
        <v>132</v>
      </c>
      <c r="AQ13" s="34">
        <v>21</v>
      </c>
      <c r="AR13" s="34">
        <v>15</v>
      </c>
      <c r="AS13" s="34">
        <v>6</v>
      </c>
      <c r="AT13" s="34">
        <v>6</v>
      </c>
      <c r="AU13" s="34">
        <v>6</v>
      </c>
      <c r="AV13" s="34">
        <v>12</v>
      </c>
      <c r="AW13" s="34">
        <v>15</v>
      </c>
      <c r="AX13" s="34">
        <v>39</v>
      </c>
      <c r="AY13" s="34">
        <v>120</v>
      </c>
      <c r="AZ13" s="34">
        <v>60</v>
      </c>
      <c r="BA13" s="34">
        <v>3</v>
      </c>
      <c r="BB13" s="34">
        <v>6</v>
      </c>
      <c r="BC13" s="34">
        <v>6</v>
      </c>
      <c r="BD13" s="34">
        <v>3</v>
      </c>
      <c r="BE13" s="34">
        <v>6</v>
      </c>
      <c r="BF13" s="34">
        <v>9</v>
      </c>
      <c r="BG13" s="34">
        <v>12</v>
      </c>
      <c r="BH13" s="34">
        <v>9</v>
      </c>
      <c r="BI13" s="34">
        <v>60</v>
      </c>
      <c r="BJ13" s="34">
        <v>366</v>
      </c>
      <c r="BK13" s="34">
        <v>63</v>
      </c>
      <c r="BL13" s="34">
        <v>54</v>
      </c>
      <c r="BM13" s="34">
        <v>54</v>
      </c>
      <c r="BN13" s="34">
        <v>39</v>
      </c>
      <c r="BO13" s="34">
        <v>21</v>
      </c>
      <c r="BP13" s="34">
        <v>48</v>
      </c>
      <c r="BQ13" s="34">
        <v>42</v>
      </c>
      <c r="BR13" s="34">
        <v>21</v>
      </c>
      <c r="BS13" s="34">
        <v>339</v>
      </c>
      <c r="BT13" s="34">
        <v>60</v>
      </c>
      <c r="BU13" s="34">
        <v>12</v>
      </c>
      <c r="BV13" s="34">
        <v>6</v>
      </c>
      <c r="BW13" s="34">
        <v>6</v>
      </c>
      <c r="BX13" s="34">
        <v>3</v>
      </c>
      <c r="BY13" s="34">
        <v>3</v>
      </c>
      <c r="BZ13" s="34">
        <v>9</v>
      </c>
      <c r="CA13" s="34">
        <v>9</v>
      </c>
      <c r="CB13" s="34">
        <v>12</v>
      </c>
      <c r="CC13" s="34">
        <v>57</v>
      </c>
      <c r="CD13" s="34">
        <v>69</v>
      </c>
      <c r="CE13" s="34">
        <v>15</v>
      </c>
      <c r="CF13" s="34">
        <v>21</v>
      </c>
      <c r="CG13" s="34">
        <v>9</v>
      </c>
      <c r="CH13" s="34">
        <v>9</v>
      </c>
      <c r="CI13" s="34">
        <v>6</v>
      </c>
      <c r="CJ13" s="34">
        <v>9</v>
      </c>
      <c r="CK13" s="34">
        <v>0</v>
      </c>
      <c r="CL13" s="34">
        <v>0</v>
      </c>
      <c r="CM13" s="34">
        <v>69</v>
      </c>
      <c r="CN13" s="34">
        <v>1191</v>
      </c>
      <c r="CO13" s="34">
        <v>162</v>
      </c>
      <c r="CP13" s="34">
        <v>132</v>
      </c>
      <c r="CQ13" s="34">
        <v>111</v>
      </c>
      <c r="CR13" s="34">
        <v>87</v>
      </c>
      <c r="CS13" s="34">
        <v>57</v>
      </c>
      <c r="CT13" s="34">
        <v>156</v>
      </c>
      <c r="CU13" s="34">
        <v>174</v>
      </c>
      <c r="CV13" s="34">
        <v>249</v>
      </c>
      <c r="CW13" s="34">
        <v>1128</v>
      </c>
    </row>
    <row r="14" spans="1:102">
      <c r="A14" s="34" t="s">
        <v>53</v>
      </c>
      <c r="B14" s="34">
        <v>1164</v>
      </c>
      <c r="C14" s="34">
        <v>51</v>
      </c>
      <c r="D14" s="34">
        <v>48</v>
      </c>
      <c r="E14" s="34">
        <v>72</v>
      </c>
      <c r="F14" s="34">
        <v>96</v>
      </c>
      <c r="G14" s="34">
        <v>51</v>
      </c>
      <c r="H14" s="34">
        <v>210</v>
      </c>
      <c r="I14" s="34">
        <v>231</v>
      </c>
      <c r="J14" s="34">
        <v>390</v>
      </c>
      <c r="K14" s="34">
        <v>1152</v>
      </c>
      <c r="L14" s="34">
        <v>132</v>
      </c>
      <c r="M14" s="34">
        <v>6</v>
      </c>
      <c r="N14" s="34">
        <v>3</v>
      </c>
      <c r="O14" s="34">
        <v>6</v>
      </c>
      <c r="P14" s="34">
        <v>6</v>
      </c>
      <c r="Q14" s="34">
        <v>3</v>
      </c>
      <c r="R14" s="34">
        <v>15</v>
      </c>
      <c r="S14" s="34">
        <v>33</v>
      </c>
      <c r="T14" s="34">
        <v>54</v>
      </c>
      <c r="U14" s="34">
        <v>129</v>
      </c>
      <c r="V14" s="34">
        <v>42</v>
      </c>
      <c r="W14" s="34">
        <v>0</v>
      </c>
      <c r="X14" s="34">
        <v>0</v>
      </c>
      <c r="Y14" s="34">
        <v>6</v>
      </c>
      <c r="Z14" s="34">
        <v>6</v>
      </c>
      <c r="AA14" s="34">
        <v>6</v>
      </c>
      <c r="AB14" s="34">
        <v>9</v>
      </c>
      <c r="AC14" s="34">
        <v>6</v>
      </c>
      <c r="AD14" s="34">
        <v>12</v>
      </c>
      <c r="AE14" s="34">
        <v>42</v>
      </c>
      <c r="AF14" s="34">
        <v>444</v>
      </c>
      <c r="AG14" s="34">
        <v>6</v>
      </c>
      <c r="AH14" s="34">
        <v>12</v>
      </c>
      <c r="AI14" s="34">
        <v>9</v>
      </c>
      <c r="AJ14" s="34">
        <v>3</v>
      </c>
      <c r="AK14" s="34">
        <v>12</v>
      </c>
      <c r="AL14" s="34">
        <v>54</v>
      </c>
      <c r="AM14" s="34">
        <v>114</v>
      </c>
      <c r="AN14" s="34">
        <v>231</v>
      </c>
      <c r="AO14" s="34">
        <v>441</v>
      </c>
      <c r="AP14" s="34">
        <v>102</v>
      </c>
      <c r="AQ14" s="34">
        <v>6</v>
      </c>
      <c r="AR14" s="34">
        <v>6</v>
      </c>
      <c r="AS14" s="34">
        <v>3</v>
      </c>
      <c r="AT14" s="34">
        <v>3</v>
      </c>
      <c r="AU14" s="34">
        <v>6</v>
      </c>
      <c r="AV14" s="34">
        <v>6</v>
      </c>
      <c r="AW14" s="34">
        <v>18</v>
      </c>
      <c r="AX14" s="34">
        <v>51</v>
      </c>
      <c r="AY14" s="34">
        <v>102</v>
      </c>
      <c r="AZ14" s="34">
        <v>45</v>
      </c>
      <c r="BA14" s="34">
        <v>0</v>
      </c>
      <c r="BB14" s="34">
        <v>3</v>
      </c>
      <c r="BC14" s="34">
        <v>0</v>
      </c>
      <c r="BD14" s="34">
        <v>0</v>
      </c>
      <c r="BE14" s="34">
        <v>0</v>
      </c>
      <c r="BF14" s="34">
        <v>15</v>
      </c>
      <c r="BG14" s="34">
        <v>18</v>
      </c>
      <c r="BH14" s="34">
        <v>6</v>
      </c>
      <c r="BI14" s="34">
        <v>45</v>
      </c>
      <c r="BJ14" s="34">
        <v>321</v>
      </c>
      <c r="BK14" s="34">
        <v>27</v>
      </c>
      <c r="BL14" s="34">
        <v>18</v>
      </c>
      <c r="BM14" s="34">
        <v>39</v>
      </c>
      <c r="BN14" s="34">
        <v>72</v>
      </c>
      <c r="BO14" s="34">
        <v>21</v>
      </c>
      <c r="BP14" s="34">
        <v>93</v>
      </c>
      <c r="BQ14" s="34">
        <v>27</v>
      </c>
      <c r="BR14" s="34">
        <v>15</v>
      </c>
      <c r="BS14" s="34">
        <v>318</v>
      </c>
      <c r="BT14" s="34">
        <v>42</v>
      </c>
      <c r="BU14" s="34">
        <v>0</v>
      </c>
      <c r="BV14" s="34">
        <v>0</v>
      </c>
      <c r="BW14" s="34">
        <v>6</v>
      </c>
      <c r="BX14" s="34">
        <v>0</v>
      </c>
      <c r="BY14" s="34">
        <v>3</v>
      </c>
      <c r="BZ14" s="34">
        <v>0</v>
      </c>
      <c r="CA14" s="34">
        <v>15</v>
      </c>
      <c r="CB14" s="34">
        <v>18</v>
      </c>
      <c r="CC14" s="34">
        <v>42</v>
      </c>
      <c r="CD14" s="34">
        <v>39</v>
      </c>
      <c r="CE14" s="34">
        <v>9</v>
      </c>
      <c r="CF14" s="34">
        <v>9</v>
      </c>
      <c r="CG14" s="34">
        <v>3</v>
      </c>
      <c r="CH14" s="34">
        <v>3</v>
      </c>
      <c r="CI14" s="34">
        <v>3</v>
      </c>
      <c r="CJ14" s="34">
        <v>9</v>
      </c>
      <c r="CK14" s="34">
        <v>6</v>
      </c>
      <c r="CL14" s="34">
        <v>0</v>
      </c>
      <c r="CM14" s="34">
        <v>39</v>
      </c>
      <c r="CN14" s="34">
        <v>1164</v>
      </c>
      <c r="CO14" s="34">
        <v>51</v>
      </c>
      <c r="CP14" s="34">
        <v>48</v>
      </c>
      <c r="CQ14" s="34">
        <v>72</v>
      </c>
      <c r="CR14" s="34">
        <v>96</v>
      </c>
      <c r="CS14" s="34">
        <v>51</v>
      </c>
      <c r="CT14" s="34">
        <v>210</v>
      </c>
      <c r="CU14" s="34">
        <v>231</v>
      </c>
      <c r="CV14" s="34">
        <v>390</v>
      </c>
      <c r="CW14" s="34">
        <v>1152</v>
      </c>
    </row>
    <row r="15" spans="1:102">
      <c r="A15" s="34" t="s">
        <v>54</v>
      </c>
      <c r="B15" s="34">
        <v>3426</v>
      </c>
      <c r="C15" s="34">
        <v>204</v>
      </c>
      <c r="D15" s="34">
        <v>165</v>
      </c>
      <c r="E15" s="34">
        <v>201</v>
      </c>
      <c r="F15" s="34">
        <v>198</v>
      </c>
      <c r="G15" s="34">
        <v>117</v>
      </c>
      <c r="H15" s="34">
        <v>570</v>
      </c>
      <c r="I15" s="34">
        <v>741</v>
      </c>
      <c r="J15" s="34">
        <v>1158</v>
      </c>
      <c r="K15" s="34">
        <v>3351</v>
      </c>
      <c r="L15" s="34">
        <v>378</v>
      </c>
      <c r="M15" s="34">
        <v>27</v>
      </c>
      <c r="N15" s="34">
        <v>15</v>
      </c>
      <c r="O15" s="34">
        <v>18</v>
      </c>
      <c r="P15" s="34">
        <v>9</v>
      </c>
      <c r="Q15" s="34">
        <v>3</v>
      </c>
      <c r="R15" s="34">
        <v>57</v>
      </c>
      <c r="S15" s="34">
        <v>78</v>
      </c>
      <c r="T15" s="34">
        <v>159</v>
      </c>
      <c r="U15" s="34">
        <v>369</v>
      </c>
      <c r="V15" s="34">
        <v>462</v>
      </c>
      <c r="W15" s="34">
        <v>6</v>
      </c>
      <c r="X15" s="34">
        <v>6</v>
      </c>
      <c r="Y15" s="34">
        <v>24</v>
      </c>
      <c r="Z15" s="34">
        <v>24</v>
      </c>
      <c r="AA15" s="34">
        <v>12</v>
      </c>
      <c r="AB15" s="34">
        <v>129</v>
      </c>
      <c r="AC15" s="34">
        <v>153</v>
      </c>
      <c r="AD15" s="34">
        <v>78</v>
      </c>
      <c r="AE15" s="34">
        <v>435</v>
      </c>
      <c r="AF15" s="34">
        <v>1026</v>
      </c>
      <c r="AG15" s="34">
        <v>21</v>
      </c>
      <c r="AH15" s="34">
        <v>21</v>
      </c>
      <c r="AI15" s="34">
        <v>9</v>
      </c>
      <c r="AJ15" s="34">
        <v>18</v>
      </c>
      <c r="AK15" s="34">
        <v>9</v>
      </c>
      <c r="AL15" s="34">
        <v>81</v>
      </c>
      <c r="AM15" s="34">
        <v>222</v>
      </c>
      <c r="AN15" s="34">
        <v>633</v>
      </c>
      <c r="AO15" s="34">
        <v>1017</v>
      </c>
      <c r="AP15" s="34">
        <v>297</v>
      </c>
      <c r="AQ15" s="34">
        <v>39</v>
      </c>
      <c r="AR15" s="34">
        <v>9</v>
      </c>
      <c r="AS15" s="34">
        <v>15</v>
      </c>
      <c r="AT15" s="34">
        <v>6</v>
      </c>
      <c r="AU15" s="34">
        <v>6</v>
      </c>
      <c r="AV15" s="34">
        <v>15</v>
      </c>
      <c r="AW15" s="34">
        <v>60</v>
      </c>
      <c r="AX15" s="34">
        <v>123</v>
      </c>
      <c r="AY15" s="34">
        <v>279</v>
      </c>
      <c r="AZ15" s="34">
        <v>210</v>
      </c>
      <c r="BA15" s="34">
        <v>24</v>
      </c>
      <c r="BB15" s="34">
        <v>24</v>
      </c>
      <c r="BC15" s="34">
        <v>9</v>
      </c>
      <c r="BD15" s="34">
        <v>6</v>
      </c>
      <c r="BE15" s="34">
        <v>9</v>
      </c>
      <c r="BF15" s="34">
        <v>30</v>
      </c>
      <c r="BG15" s="34">
        <v>66</v>
      </c>
      <c r="BH15" s="34">
        <v>36</v>
      </c>
      <c r="BI15" s="34">
        <v>207</v>
      </c>
      <c r="BJ15" s="34">
        <v>876</v>
      </c>
      <c r="BK15" s="34">
        <v>63</v>
      </c>
      <c r="BL15" s="34">
        <v>72</v>
      </c>
      <c r="BM15" s="34">
        <v>114</v>
      </c>
      <c r="BN15" s="34">
        <v>120</v>
      </c>
      <c r="BO15" s="34">
        <v>63</v>
      </c>
      <c r="BP15" s="34">
        <v>225</v>
      </c>
      <c r="BQ15" s="34">
        <v>108</v>
      </c>
      <c r="BR15" s="34">
        <v>96</v>
      </c>
      <c r="BS15" s="34">
        <v>864</v>
      </c>
      <c r="BT15" s="34">
        <v>108</v>
      </c>
      <c r="BU15" s="34">
        <v>6</v>
      </c>
      <c r="BV15" s="34">
        <v>6</v>
      </c>
      <c r="BW15" s="34">
        <v>3</v>
      </c>
      <c r="BX15" s="34">
        <v>0</v>
      </c>
      <c r="BY15" s="34">
        <v>3</v>
      </c>
      <c r="BZ15" s="34">
        <v>24</v>
      </c>
      <c r="CA15" s="34">
        <v>33</v>
      </c>
      <c r="CB15" s="34">
        <v>27</v>
      </c>
      <c r="CC15" s="34">
        <v>105</v>
      </c>
      <c r="CD15" s="34">
        <v>72</v>
      </c>
      <c r="CE15" s="34">
        <v>9</v>
      </c>
      <c r="CF15" s="34">
        <v>9</v>
      </c>
      <c r="CG15" s="34">
        <v>6</v>
      </c>
      <c r="CH15" s="34">
        <v>6</v>
      </c>
      <c r="CI15" s="34">
        <v>6</v>
      </c>
      <c r="CJ15" s="34">
        <v>12</v>
      </c>
      <c r="CK15" s="34">
        <v>21</v>
      </c>
      <c r="CL15" s="34">
        <v>6</v>
      </c>
      <c r="CM15" s="34">
        <v>72</v>
      </c>
      <c r="CN15" s="34">
        <v>3426</v>
      </c>
      <c r="CO15" s="34">
        <v>204</v>
      </c>
      <c r="CP15" s="34">
        <v>165</v>
      </c>
      <c r="CQ15" s="34">
        <v>201</v>
      </c>
      <c r="CR15" s="34">
        <v>198</v>
      </c>
      <c r="CS15" s="34">
        <v>117</v>
      </c>
      <c r="CT15" s="34">
        <v>570</v>
      </c>
      <c r="CU15" s="34">
        <v>741</v>
      </c>
      <c r="CV15" s="34">
        <v>1158</v>
      </c>
      <c r="CW15" s="34">
        <v>3351</v>
      </c>
    </row>
    <row r="17" spans="1:17">
      <c r="A17" s="41" t="s">
        <v>62</v>
      </c>
      <c r="B17" s="41"/>
      <c r="L17" s="46"/>
    </row>
    <row r="19" spans="1:17" s="6" customFormat="1" ht="24.95" customHeight="1">
      <c r="A19" s="126" t="s">
        <v>299</v>
      </c>
    </row>
    <row r="20" spans="1:17" ht="46.5">
      <c r="A20" s="42"/>
      <c r="B20" s="60" t="s">
        <v>152</v>
      </c>
      <c r="C20" s="48" t="s">
        <v>111</v>
      </c>
      <c r="D20" s="48" t="s">
        <v>153</v>
      </c>
      <c r="E20" s="48" t="s">
        <v>154</v>
      </c>
      <c r="F20" s="48" t="s">
        <v>155</v>
      </c>
      <c r="G20" s="48" t="s">
        <v>156</v>
      </c>
      <c r="H20" s="8"/>
      <c r="I20" s="8"/>
      <c r="J20" s="8"/>
      <c r="K20" s="8"/>
      <c r="L20" s="8"/>
      <c r="M20" s="8"/>
      <c r="N20" s="8"/>
      <c r="O20" s="8"/>
      <c r="P20" s="8"/>
      <c r="Q20" s="8"/>
    </row>
    <row r="21" spans="1:17">
      <c r="A21" s="5" t="s">
        <v>149</v>
      </c>
      <c r="B21" s="63">
        <f>SUM(M5:R5)</f>
        <v>3780</v>
      </c>
      <c r="C21" s="59">
        <f>S4</f>
        <v>15141</v>
      </c>
      <c r="D21" s="59">
        <f>T5</f>
        <v>4278</v>
      </c>
      <c r="E21" s="42">
        <f t="shared" ref="E21:E28" si="0">SUM(B21:D21)</f>
        <v>23199</v>
      </c>
      <c r="F21" s="61">
        <f t="shared" ref="F21:F29" si="1">E21/$E$29</f>
        <v>0.16844558682582556</v>
      </c>
      <c r="G21" s="61">
        <f t="shared" ref="G21:G29" si="2">D21/$E$29</f>
        <v>3.1062124248496994E-2</v>
      </c>
      <c r="H21" s="8"/>
      <c r="I21" s="8"/>
      <c r="J21" s="8"/>
      <c r="K21" s="8"/>
      <c r="L21" s="8"/>
      <c r="M21" s="8"/>
      <c r="N21" s="8"/>
      <c r="O21" s="8"/>
      <c r="P21" s="8"/>
      <c r="Q21" s="8"/>
    </row>
    <row r="22" spans="1:17">
      <c r="A22" s="5" t="s">
        <v>150</v>
      </c>
      <c r="B22" s="59">
        <f>SUM(W5:AB5)</f>
        <v>3837</v>
      </c>
      <c r="C22" s="59">
        <f>AC5</f>
        <v>2415</v>
      </c>
      <c r="D22" s="59">
        <f>AD5</f>
        <v>2574</v>
      </c>
      <c r="E22" s="42">
        <f t="shared" si="0"/>
        <v>8826</v>
      </c>
      <c r="F22" s="61">
        <f t="shared" si="1"/>
        <v>6.4084691121373175E-2</v>
      </c>
      <c r="G22" s="61">
        <f t="shared" si="2"/>
        <v>1.868955301908164E-2</v>
      </c>
      <c r="H22" s="8"/>
      <c r="I22" s="8"/>
      <c r="J22" s="8"/>
      <c r="K22" s="8"/>
      <c r="L22" s="8"/>
      <c r="M22" s="8"/>
      <c r="N22" s="8"/>
      <c r="O22" s="8"/>
      <c r="P22" s="8"/>
      <c r="Q22" s="8"/>
    </row>
    <row r="23" spans="1:17">
      <c r="A23" s="5" t="s">
        <v>151</v>
      </c>
      <c r="B23" s="59">
        <f>SUM(AG5:AL5)</f>
        <v>10587</v>
      </c>
      <c r="C23" s="59">
        <f>AM5</f>
        <v>10407</v>
      </c>
      <c r="D23" s="59">
        <f>AN5</f>
        <v>17196</v>
      </c>
      <c r="E23" s="42">
        <f t="shared" si="0"/>
        <v>38190</v>
      </c>
      <c r="F23" s="61">
        <f t="shared" si="1"/>
        <v>0.27729371787052365</v>
      </c>
      <c r="G23" s="61">
        <f t="shared" si="2"/>
        <v>0.12485841247712817</v>
      </c>
      <c r="H23" s="8"/>
      <c r="I23" s="8"/>
      <c r="J23" s="8"/>
      <c r="K23" s="8"/>
      <c r="L23" s="8"/>
      <c r="M23" s="8"/>
      <c r="N23" s="8"/>
      <c r="O23" s="8"/>
      <c r="P23" s="8"/>
      <c r="Q23" s="8"/>
    </row>
    <row r="24" spans="1:17">
      <c r="A24" s="5" t="s">
        <v>298</v>
      </c>
      <c r="B24" s="59">
        <f>SUM(AQ5:AV5)</f>
        <v>4620</v>
      </c>
      <c r="C24" s="59">
        <f>AW5</f>
        <v>2499</v>
      </c>
      <c r="D24" s="59">
        <f>AX5</f>
        <v>4173</v>
      </c>
      <c r="E24" s="42">
        <f t="shared" si="0"/>
        <v>11292</v>
      </c>
      <c r="F24" s="61">
        <f t="shared" si="1"/>
        <v>8.1990067090703139E-2</v>
      </c>
      <c r="G24" s="61">
        <f t="shared" si="2"/>
        <v>3.0299729894571751E-2</v>
      </c>
      <c r="H24" s="8"/>
      <c r="I24" s="8"/>
      <c r="J24" s="8"/>
      <c r="K24" s="8"/>
      <c r="L24" s="8"/>
      <c r="M24" s="8"/>
      <c r="N24" s="8"/>
      <c r="O24" s="8"/>
      <c r="P24" s="8"/>
      <c r="Q24" s="8"/>
    </row>
    <row r="25" spans="1:17">
      <c r="A25" s="5" t="s">
        <v>294</v>
      </c>
      <c r="B25" s="59">
        <f>SUM(BA5:BF5)</f>
        <v>5022</v>
      </c>
      <c r="C25" s="59">
        <f>BG5</f>
        <v>3570</v>
      </c>
      <c r="D25" s="59">
        <f>BH5</f>
        <v>1665</v>
      </c>
      <c r="E25" s="42">
        <f t="shared" si="0"/>
        <v>10257</v>
      </c>
      <c r="F25" s="61">
        <f t="shared" si="1"/>
        <v>7.4475037030582905E-2</v>
      </c>
      <c r="G25" s="61">
        <f t="shared" si="2"/>
        <v>1.2089396183671691E-2</v>
      </c>
      <c r="H25" s="8"/>
      <c r="I25" s="8"/>
      <c r="J25" s="8"/>
      <c r="K25" s="8"/>
      <c r="L25" s="8"/>
      <c r="M25" s="8"/>
      <c r="N25" s="8"/>
      <c r="O25" s="8"/>
      <c r="P25" s="8"/>
      <c r="Q25" s="8"/>
    </row>
    <row r="26" spans="1:17">
      <c r="A26" s="5" t="s">
        <v>297</v>
      </c>
      <c r="B26" s="59">
        <f>SUM(BK5:BP5)</f>
        <v>33702</v>
      </c>
      <c r="C26" s="59">
        <f>BQ5</f>
        <v>11043</v>
      </c>
      <c r="D26" s="59">
        <f>BR5</f>
        <v>6129</v>
      </c>
      <c r="E26" s="42">
        <f t="shared" si="0"/>
        <v>50874</v>
      </c>
      <c r="F26" s="61">
        <f t="shared" si="1"/>
        <v>0.36939095582469289</v>
      </c>
      <c r="G26" s="61">
        <f t="shared" si="2"/>
        <v>4.4502047573407685E-2</v>
      </c>
      <c r="H26" s="8"/>
      <c r="I26" s="8"/>
      <c r="J26" s="8"/>
      <c r="K26" s="8"/>
      <c r="L26" s="8"/>
      <c r="M26" s="8"/>
      <c r="N26" s="8"/>
      <c r="O26" s="8"/>
      <c r="P26" s="8"/>
      <c r="Q26" s="8"/>
    </row>
    <row r="27" spans="1:17">
      <c r="A27" s="5" t="s">
        <v>292</v>
      </c>
      <c r="B27" s="59">
        <f>SUM(BU5:BZ5)</f>
        <v>2211</v>
      </c>
      <c r="C27" s="59">
        <f>CA5</f>
        <v>1203</v>
      </c>
      <c r="D27" s="59">
        <f>CB5</f>
        <v>1488</v>
      </c>
      <c r="E27" s="42">
        <f t="shared" si="0"/>
        <v>4902</v>
      </c>
      <c r="F27" s="61">
        <f t="shared" si="1"/>
        <v>3.5592924980395575E-2</v>
      </c>
      <c r="G27" s="61">
        <f t="shared" si="2"/>
        <v>1.0804217129911997E-2</v>
      </c>
      <c r="H27" s="8"/>
      <c r="I27" s="8"/>
      <c r="J27" s="8"/>
      <c r="K27" s="8"/>
      <c r="L27" s="8"/>
      <c r="M27" s="8"/>
      <c r="N27" s="8"/>
      <c r="O27" s="8"/>
      <c r="P27" s="8"/>
      <c r="Q27" s="8"/>
    </row>
    <row r="28" spans="1:17">
      <c r="A28" s="5" t="s">
        <v>295</v>
      </c>
      <c r="B28" s="59">
        <f>SUM(CE5:CJ5)</f>
        <v>2352</v>
      </c>
      <c r="C28" s="59">
        <f>CK5</f>
        <v>573</v>
      </c>
      <c r="D28" s="59">
        <f>CL5</f>
        <v>213</v>
      </c>
      <c r="E28" s="42">
        <f t="shared" si="0"/>
        <v>3138</v>
      </c>
      <c r="F28" s="61">
        <f t="shared" si="1"/>
        <v>2.2784699834451513E-2</v>
      </c>
      <c r="G28" s="61">
        <f t="shared" si="2"/>
        <v>1.546571403676919E-3</v>
      </c>
      <c r="H28" s="8"/>
      <c r="I28" s="8"/>
      <c r="J28" s="8"/>
      <c r="K28" s="8"/>
      <c r="L28" s="8"/>
      <c r="M28" s="8"/>
      <c r="N28" s="8"/>
      <c r="O28" s="8"/>
      <c r="P28" s="8"/>
      <c r="Q28" s="8"/>
    </row>
    <row r="29" spans="1:17">
      <c r="A29" s="5" t="s">
        <v>113</v>
      </c>
      <c r="B29" s="59">
        <f>SUM(CO5:CT5)</f>
        <v>66102</v>
      </c>
      <c r="C29" s="59">
        <f>CU5</f>
        <v>33906</v>
      </c>
      <c r="D29" s="59">
        <f>CV5</f>
        <v>37716</v>
      </c>
      <c r="E29" s="42">
        <f>SUM(B29:D29)</f>
        <v>137724</v>
      </c>
      <c r="F29" s="61">
        <f t="shared" si="1"/>
        <v>1</v>
      </c>
      <c r="G29" s="61">
        <f t="shared" si="2"/>
        <v>0.27385205192994683</v>
      </c>
      <c r="H29" s="8"/>
      <c r="I29" s="8"/>
      <c r="J29" s="8"/>
      <c r="K29" s="8"/>
      <c r="L29" s="8"/>
      <c r="M29" s="8"/>
      <c r="N29" s="8"/>
      <c r="O29" s="8"/>
      <c r="P29" s="8"/>
      <c r="Q29" s="8"/>
    </row>
    <row r="30" spans="1:17">
      <c r="F30" s="8"/>
      <c r="G30" s="8"/>
      <c r="H30" s="8"/>
      <c r="I30" s="8"/>
      <c r="J30" s="8"/>
      <c r="K30" s="8"/>
      <c r="L30" s="8"/>
      <c r="M30" s="8"/>
      <c r="N30" s="8"/>
      <c r="O30" s="8"/>
      <c r="P30" s="8"/>
      <c r="Q30" s="8"/>
    </row>
    <row r="31" spans="1:17">
      <c r="F31" s="8"/>
      <c r="G31" s="8"/>
      <c r="H31" s="8"/>
      <c r="I31" s="8"/>
      <c r="J31" s="8"/>
      <c r="K31" s="8"/>
      <c r="L31" s="8"/>
      <c r="M31" s="8"/>
      <c r="N31" s="8"/>
      <c r="O31" s="8"/>
      <c r="P31" s="8"/>
      <c r="Q31" s="8"/>
    </row>
  </sheetData>
  <mergeCells count="10">
    <mergeCell ref="AP2:AY2"/>
    <mergeCell ref="B2:K2"/>
    <mergeCell ref="L2:U2"/>
    <mergeCell ref="V2:AE2"/>
    <mergeCell ref="AF2:AO2"/>
    <mergeCell ref="CD2:CM2"/>
    <mergeCell ref="CN2:CW2"/>
    <mergeCell ref="AZ2:BI2"/>
    <mergeCell ref="BJ2:BS2"/>
    <mergeCell ref="BT2:CC2"/>
  </mergeCells>
  <pageMargins left="0.7" right="0.7" top="0.75" bottom="0.75" header="0.3" footer="0.3"/>
  <pageSetup paperSize="9" orientation="portrait" r:id="rId1"/>
  <ignoredErrors>
    <ignoredError sqref="B28:B29 B21:B2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7"/>
  <sheetViews>
    <sheetView topLeftCell="A7" zoomScaleNormal="100" workbookViewId="0"/>
  </sheetViews>
  <sheetFormatPr defaultColWidth="9" defaultRowHeight="13.5"/>
  <cols>
    <col min="1" max="1" width="18.5" style="1" customWidth="1"/>
    <col min="2" max="2" width="9.875" style="1" customWidth="1"/>
    <col min="3" max="5" width="8.625" style="1" customWidth="1"/>
    <col min="6" max="6" width="7.125" style="1" customWidth="1"/>
    <col min="7" max="7" width="8.625" style="1" customWidth="1"/>
    <col min="8" max="8" width="8" style="1" bestFit="1" customWidth="1"/>
    <col min="9" max="9" width="5.5" style="1" bestFit="1" customWidth="1"/>
    <col min="10" max="10" width="5" style="1" bestFit="1" customWidth="1"/>
    <col min="11" max="11" width="6" style="1" bestFit="1" customWidth="1"/>
    <col min="12" max="16384" width="9" style="1"/>
  </cols>
  <sheetData>
    <row r="1" spans="1:13" ht="17.649999999999999">
      <c r="A1" s="130" t="s">
        <v>175</v>
      </c>
      <c r="B1" s="64"/>
      <c r="C1" s="64"/>
      <c r="D1" s="64"/>
      <c r="E1" s="64"/>
      <c r="F1" s="64"/>
      <c r="G1" s="64"/>
      <c r="H1" s="64"/>
      <c r="I1" s="64"/>
      <c r="J1" s="64"/>
      <c r="K1" s="64"/>
      <c r="L1" s="65"/>
      <c r="M1" s="65"/>
    </row>
    <row r="2" spans="1:13">
      <c r="A2" s="65" t="s">
        <v>271</v>
      </c>
      <c r="B2" s="65"/>
      <c r="C2" s="65"/>
      <c r="D2" s="65"/>
      <c r="E2" s="65"/>
      <c r="F2" s="65"/>
      <c r="G2" s="65"/>
      <c r="H2" s="65"/>
      <c r="I2" s="65"/>
      <c r="J2" s="65"/>
      <c r="K2" s="65"/>
      <c r="L2" s="65"/>
      <c r="M2" s="65"/>
    </row>
    <row r="3" spans="1:13">
      <c r="A3" s="140"/>
      <c r="B3" s="141"/>
      <c r="C3" s="141"/>
      <c r="D3" s="141"/>
      <c r="E3" s="141"/>
      <c r="F3" s="141"/>
      <c r="G3" s="66"/>
      <c r="H3" s="66"/>
      <c r="I3" s="66"/>
      <c r="J3" s="66"/>
      <c r="K3" s="66"/>
      <c r="L3" s="66"/>
      <c r="M3" s="66"/>
    </row>
    <row r="4" spans="1:13" ht="27.6" customHeight="1">
      <c r="A4" s="320" t="s">
        <v>135</v>
      </c>
      <c r="B4" s="157" t="s">
        <v>158</v>
      </c>
      <c r="C4" s="321" t="s">
        <v>265</v>
      </c>
      <c r="D4" s="321"/>
      <c r="E4" s="321"/>
      <c r="F4" s="321"/>
      <c r="G4" s="321"/>
      <c r="H4" s="322" t="s">
        <v>159</v>
      </c>
      <c r="I4" s="322"/>
      <c r="J4" s="322"/>
      <c r="K4" s="322"/>
      <c r="L4" s="67"/>
      <c r="M4" s="67"/>
    </row>
    <row r="5" spans="1:13" ht="25.5">
      <c r="A5" s="320"/>
      <c r="B5" s="157"/>
      <c r="C5" s="158" t="s">
        <v>256</v>
      </c>
      <c r="D5" s="159" t="s">
        <v>160</v>
      </c>
      <c r="E5" s="159" t="s">
        <v>70</v>
      </c>
      <c r="F5" s="159" t="s">
        <v>157</v>
      </c>
      <c r="G5" s="159" t="s">
        <v>76</v>
      </c>
      <c r="H5" s="158" t="s">
        <v>256</v>
      </c>
      <c r="I5" s="159" t="s">
        <v>160</v>
      </c>
      <c r="J5" s="159" t="s">
        <v>70</v>
      </c>
      <c r="K5" s="159" t="s">
        <v>157</v>
      </c>
      <c r="L5" s="67"/>
      <c r="M5" s="67"/>
    </row>
    <row r="6" spans="1:13" ht="15">
      <c r="A6" s="145" t="s">
        <v>262</v>
      </c>
      <c r="B6" s="146" t="s">
        <v>252</v>
      </c>
      <c r="C6" s="147">
        <v>494900</v>
      </c>
      <c r="D6" s="147">
        <v>47900</v>
      </c>
      <c r="E6" s="147">
        <v>41900</v>
      </c>
      <c r="F6" s="147">
        <v>14750</v>
      </c>
      <c r="G6" s="147">
        <v>562900</v>
      </c>
      <c r="H6" s="148">
        <f t="shared" ref="H6:H11" si="0">C6/G6*100</f>
        <v>87.919701545567591</v>
      </c>
      <c r="I6" s="148">
        <f t="shared" ref="I6:I11" si="1">D6/G6*100</f>
        <v>8.509504352460473</v>
      </c>
      <c r="J6" s="148">
        <f t="shared" ref="J6:J11" si="2">E6/G6*100</f>
        <v>7.4435956653046729</v>
      </c>
      <c r="K6" s="148">
        <f t="shared" ref="K6:K11" si="3">F6/G6*100</f>
        <v>2.6203588559246755</v>
      </c>
      <c r="L6" s="69"/>
      <c r="M6" s="69"/>
    </row>
    <row r="7" spans="1:13">
      <c r="A7" s="142"/>
      <c r="B7" s="146">
        <v>2018</v>
      </c>
      <c r="C7" s="147">
        <v>533300</v>
      </c>
      <c r="D7" s="147">
        <v>56100</v>
      </c>
      <c r="E7" s="147">
        <v>61000</v>
      </c>
      <c r="F7" s="147">
        <v>17600</v>
      </c>
      <c r="G7" s="147">
        <v>623200</v>
      </c>
      <c r="H7" s="148">
        <f t="shared" si="0"/>
        <v>85.574454428754805</v>
      </c>
      <c r="I7" s="148">
        <f t="shared" si="1"/>
        <v>9.001925545571245</v>
      </c>
      <c r="J7" s="148">
        <f t="shared" si="2"/>
        <v>9.7881899871630296</v>
      </c>
      <c r="K7" s="148">
        <f t="shared" si="3"/>
        <v>2.8241335044929397</v>
      </c>
      <c r="L7" s="69"/>
      <c r="M7" s="69"/>
    </row>
    <row r="8" spans="1:13">
      <c r="A8" s="142"/>
      <c r="B8" s="149">
        <v>2023</v>
      </c>
      <c r="C8" s="147">
        <v>556900</v>
      </c>
      <c r="D8" s="147">
        <v>63700</v>
      </c>
      <c r="E8" s="147">
        <v>75900</v>
      </c>
      <c r="F8" s="147">
        <v>20600</v>
      </c>
      <c r="G8" s="147">
        <v>664200</v>
      </c>
      <c r="H8" s="148">
        <f t="shared" si="0"/>
        <v>83.8452273411623</v>
      </c>
      <c r="I8" s="148">
        <f t="shared" si="1"/>
        <v>9.5904847937368274</v>
      </c>
      <c r="J8" s="148">
        <f t="shared" si="2"/>
        <v>11.427280939476061</v>
      </c>
      <c r="K8" s="148">
        <f t="shared" si="3"/>
        <v>3.1014754591990363</v>
      </c>
      <c r="L8" s="69"/>
      <c r="M8" s="69"/>
    </row>
    <row r="9" spans="1:13">
      <c r="A9" s="142"/>
      <c r="B9" s="146">
        <v>2028</v>
      </c>
      <c r="C9" s="147">
        <v>574700</v>
      </c>
      <c r="D9" s="147">
        <v>71500</v>
      </c>
      <c r="E9" s="147">
        <v>86300</v>
      </c>
      <c r="F9" s="147">
        <v>23700</v>
      </c>
      <c r="G9" s="147">
        <v>694300</v>
      </c>
      <c r="H9" s="148">
        <f t="shared" si="0"/>
        <v>82.774016995535078</v>
      </c>
      <c r="I9" s="148">
        <f t="shared" si="1"/>
        <v>10.298142013538817</v>
      </c>
      <c r="J9" s="148">
        <f t="shared" si="2"/>
        <v>12.429785395362234</v>
      </c>
      <c r="K9" s="148">
        <f t="shared" si="3"/>
        <v>3.413510010082097</v>
      </c>
      <c r="L9" s="69"/>
      <c r="M9" s="69"/>
    </row>
    <row r="10" spans="1:13">
      <c r="A10" s="142"/>
      <c r="B10" s="146">
        <v>2033</v>
      </c>
      <c r="C10" s="147">
        <v>590500</v>
      </c>
      <c r="D10" s="147">
        <v>79900</v>
      </c>
      <c r="E10" s="147">
        <v>96500</v>
      </c>
      <c r="F10" s="147">
        <v>27000</v>
      </c>
      <c r="G10" s="147">
        <v>721700</v>
      </c>
      <c r="H10" s="148">
        <f t="shared" si="0"/>
        <v>81.820701122350002</v>
      </c>
      <c r="I10" s="148">
        <f t="shared" si="1"/>
        <v>11.071082167105445</v>
      </c>
      <c r="J10" s="148">
        <f t="shared" si="2"/>
        <v>13.371206872661769</v>
      </c>
      <c r="K10" s="148">
        <f t="shared" si="3"/>
        <v>3.7411666897602882</v>
      </c>
      <c r="L10" s="69"/>
      <c r="M10" s="69"/>
    </row>
    <row r="11" spans="1:13">
      <c r="A11" s="142"/>
      <c r="B11" s="146">
        <v>2038</v>
      </c>
      <c r="C11" s="147">
        <v>603600</v>
      </c>
      <c r="D11" s="147">
        <v>89000</v>
      </c>
      <c r="E11" s="147">
        <v>106700</v>
      </c>
      <c r="F11" s="147">
        <v>30600</v>
      </c>
      <c r="G11" s="147">
        <v>745800</v>
      </c>
      <c r="H11" s="148">
        <f t="shared" si="0"/>
        <v>80.933226065969436</v>
      </c>
      <c r="I11" s="148">
        <f t="shared" si="1"/>
        <v>11.933494234379189</v>
      </c>
      <c r="J11" s="148">
        <f t="shared" si="2"/>
        <v>14.306784660766962</v>
      </c>
      <c r="K11" s="148">
        <f t="shared" si="3"/>
        <v>4.1029766693483509</v>
      </c>
      <c r="L11" s="69"/>
      <c r="M11" s="69"/>
    </row>
    <row r="12" spans="1:13">
      <c r="A12" s="150" t="s">
        <v>253</v>
      </c>
      <c r="B12" s="149" t="s">
        <v>161</v>
      </c>
      <c r="C12" s="147">
        <f>C11-C6</f>
        <v>108700</v>
      </c>
      <c r="D12" s="147">
        <f>D11-D6</f>
        <v>41100</v>
      </c>
      <c r="E12" s="147">
        <f>E11-E6</f>
        <v>64800</v>
      </c>
      <c r="F12" s="147">
        <f>F11-F6</f>
        <v>15850</v>
      </c>
      <c r="G12" s="147">
        <f>G11-G6</f>
        <v>182900</v>
      </c>
      <c r="H12" s="147" t="s">
        <v>162</v>
      </c>
      <c r="I12" s="147" t="s">
        <v>162</v>
      </c>
      <c r="J12" s="147" t="s">
        <v>162</v>
      </c>
      <c r="K12" s="147" t="s">
        <v>162</v>
      </c>
      <c r="L12" s="69"/>
      <c r="M12" s="69"/>
    </row>
    <row r="13" spans="1:13">
      <c r="A13" s="316" t="s">
        <v>258</v>
      </c>
      <c r="B13" s="316"/>
      <c r="C13" s="151">
        <f>((C11-C6)/C6)/25*100</f>
        <v>0.87856132552030719</v>
      </c>
      <c r="D13" s="151">
        <f>((D11-D6)/D6)/25*100</f>
        <v>3.4321503131524009</v>
      </c>
      <c r="E13" s="151">
        <f>((E11-E6)/E6)/25*100</f>
        <v>6.186157517899761</v>
      </c>
      <c r="F13" s="151">
        <f>((F11-F6)/F6)/25*100</f>
        <v>4.2983050847457624</v>
      </c>
      <c r="G13" s="151">
        <f>((G11-G6)/G6)/25*100</f>
        <v>1.2996979925386392</v>
      </c>
      <c r="H13" s="151" t="s">
        <v>162</v>
      </c>
      <c r="I13" s="151" t="s">
        <v>162</v>
      </c>
      <c r="J13" s="151" t="s">
        <v>162</v>
      </c>
      <c r="K13" s="151" t="s">
        <v>162</v>
      </c>
      <c r="L13" s="70"/>
      <c r="M13" s="70"/>
    </row>
    <row r="14" spans="1:13">
      <c r="A14" s="152"/>
      <c r="B14" s="153"/>
      <c r="C14" s="154"/>
      <c r="D14" s="154"/>
      <c r="E14" s="154"/>
      <c r="F14" s="154"/>
      <c r="G14" s="154"/>
      <c r="H14" s="154"/>
      <c r="I14" s="154"/>
      <c r="J14" s="154"/>
      <c r="K14" s="155"/>
      <c r="L14" s="70"/>
      <c r="M14" s="70"/>
    </row>
    <row r="15" spans="1:13" ht="15">
      <c r="A15" s="145" t="s">
        <v>263</v>
      </c>
      <c r="B15" s="146" t="s">
        <v>252</v>
      </c>
      <c r="C15" s="147">
        <v>932200</v>
      </c>
      <c r="D15" s="147">
        <v>94600</v>
      </c>
      <c r="E15" s="147">
        <v>62800</v>
      </c>
      <c r="F15" s="147">
        <v>24400</v>
      </c>
      <c r="G15" s="147">
        <v>1042800</v>
      </c>
      <c r="H15" s="151">
        <f t="shared" ref="H15:H20" si="4">C15/G15*100</f>
        <v>89.393939393939391</v>
      </c>
      <c r="I15" s="151">
        <f t="shared" ref="I15:I20" si="5">D15/G15*100</f>
        <v>9.071729957805907</v>
      </c>
      <c r="J15" s="151">
        <f t="shared" ref="J15:J20" si="6">E15/G15*100</f>
        <v>6.0222477943996928</v>
      </c>
      <c r="K15" s="151">
        <f t="shared" ref="K15:K20" si="7">F15/G15*100</f>
        <v>2.339854238588416</v>
      </c>
      <c r="L15" s="69"/>
      <c r="M15" s="69"/>
    </row>
    <row r="16" spans="1:13" ht="13.9">
      <c r="A16" s="145"/>
      <c r="B16" s="146">
        <v>2018</v>
      </c>
      <c r="C16" s="147">
        <v>984100</v>
      </c>
      <c r="D16" s="147">
        <v>108700</v>
      </c>
      <c r="E16" s="147">
        <v>93000</v>
      </c>
      <c r="F16" s="147">
        <v>29500</v>
      </c>
      <c r="G16" s="147">
        <v>1129900</v>
      </c>
      <c r="H16" s="151">
        <f t="shared" si="4"/>
        <v>87.09620320382335</v>
      </c>
      <c r="I16" s="151">
        <f t="shared" si="5"/>
        <v>9.6203203823347199</v>
      </c>
      <c r="J16" s="151">
        <f t="shared" si="6"/>
        <v>8.2308168864501283</v>
      </c>
      <c r="K16" s="151">
        <f t="shared" si="7"/>
        <v>2.6108505177449328</v>
      </c>
      <c r="L16" s="69"/>
      <c r="M16" s="69"/>
    </row>
    <row r="17" spans="1:13">
      <c r="A17" s="156"/>
      <c r="B17" s="149">
        <v>2023</v>
      </c>
      <c r="C17" s="147">
        <v>1015200</v>
      </c>
      <c r="D17" s="147">
        <v>121900</v>
      </c>
      <c r="E17" s="147">
        <v>115500</v>
      </c>
      <c r="F17" s="147">
        <v>34500</v>
      </c>
      <c r="G17" s="147">
        <v>1186300</v>
      </c>
      <c r="H17" s="151">
        <f t="shared" si="4"/>
        <v>85.577004130489755</v>
      </c>
      <c r="I17" s="151">
        <f t="shared" si="5"/>
        <v>10.27564696956925</v>
      </c>
      <c r="J17" s="151">
        <f t="shared" si="6"/>
        <v>9.7361544297395266</v>
      </c>
      <c r="K17" s="151">
        <f t="shared" si="7"/>
        <v>2.9082019725195987</v>
      </c>
      <c r="L17" s="69"/>
      <c r="M17" s="69"/>
    </row>
    <row r="18" spans="1:13">
      <c r="A18" s="142"/>
      <c r="B18" s="146">
        <v>2028</v>
      </c>
      <c r="C18" s="147">
        <v>1037800</v>
      </c>
      <c r="D18" s="147">
        <v>135500</v>
      </c>
      <c r="E18" s="147">
        <v>132300</v>
      </c>
      <c r="F18" s="147">
        <v>39600</v>
      </c>
      <c r="G18" s="147">
        <v>1227000</v>
      </c>
      <c r="H18" s="151">
        <f t="shared" si="4"/>
        <v>84.580277098614516</v>
      </c>
      <c r="I18" s="151">
        <f t="shared" si="5"/>
        <v>11.043194784026079</v>
      </c>
      <c r="J18" s="151">
        <f t="shared" si="6"/>
        <v>10.78239608801956</v>
      </c>
      <c r="K18" s="151">
        <f t="shared" si="7"/>
        <v>3.2273838630806844</v>
      </c>
      <c r="L18" s="69"/>
      <c r="M18" s="69"/>
    </row>
    <row r="19" spans="1:13">
      <c r="A19" s="142"/>
      <c r="B19" s="146">
        <v>2033</v>
      </c>
      <c r="C19" s="147">
        <v>1055900</v>
      </c>
      <c r="D19" s="147">
        <v>150100</v>
      </c>
      <c r="E19" s="147">
        <v>148800</v>
      </c>
      <c r="F19" s="147">
        <v>45000</v>
      </c>
      <c r="G19" s="147">
        <v>1262000</v>
      </c>
      <c r="H19" s="151">
        <f t="shared" si="4"/>
        <v>83.668779714738506</v>
      </c>
      <c r="I19" s="151">
        <f t="shared" si="5"/>
        <v>11.893819334389857</v>
      </c>
      <c r="J19" s="151">
        <f t="shared" si="6"/>
        <v>11.790808240887481</v>
      </c>
      <c r="K19" s="151">
        <f t="shared" si="7"/>
        <v>3.565768621236133</v>
      </c>
      <c r="L19" s="69"/>
      <c r="M19" s="69"/>
    </row>
    <row r="20" spans="1:13">
      <c r="A20" s="142"/>
      <c r="B20" s="146">
        <v>2038</v>
      </c>
      <c r="C20" s="147">
        <v>1068300</v>
      </c>
      <c r="D20" s="147">
        <v>166000</v>
      </c>
      <c r="E20" s="147">
        <v>165100</v>
      </c>
      <c r="F20" s="147">
        <v>51000</v>
      </c>
      <c r="G20" s="147">
        <v>1290500</v>
      </c>
      <c r="H20" s="151">
        <f t="shared" si="4"/>
        <v>82.781867493219679</v>
      </c>
      <c r="I20" s="151">
        <f t="shared" si="5"/>
        <v>12.863231305695466</v>
      </c>
      <c r="J20" s="151">
        <f t="shared" si="6"/>
        <v>12.793490895001938</v>
      </c>
      <c r="K20" s="151">
        <f t="shared" si="7"/>
        <v>3.95195660596668</v>
      </c>
      <c r="L20" s="69"/>
      <c r="M20" s="69"/>
    </row>
    <row r="21" spans="1:13">
      <c r="A21" s="150" t="s">
        <v>253</v>
      </c>
      <c r="B21" s="149" t="s">
        <v>161</v>
      </c>
      <c r="C21" s="147">
        <f>C20-C15</f>
        <v>136100</v>
      </c>
      <c r="D21" s="147">
        <f>D20-D15</f>
        <v>71400</v>
      </c>
      <c r="E21" s="147">
        <f>E20-E15</f>
        <v>102300</v>
      </c>
      <c r="F21" s="147">
        <f>F20-F15</f>
        <v>26600</v>
      </c>
      <c r="G21" s="147">
        <f>G20-G15</f>
        <v>247700</v>
      </c>
      <c r="H21" s="147" t="s">
        <v>162</v>
      </c>
      <c r="I21" s="147" t="s">
        <v>162</v>
      </c>
      <c r="J21" s="147" t="s">
        <v>162</v>
      </c>
      <c r="K21" s="147" t="s">
        <v>162</v>
      </c>
      <c r="L21" s="69"/>
      <c r="M21" s="69"/>
    </row>
    <row r="22" spans="1:13">
      <c r="A22" s="316" t="s">
        <v>258</v>
      </c>
      <c r="B22" s="316"/>
      <c r="C22" s="151">
        <f>((C20-C15)/C15)/25*100</f>
        <v>0.58399485089036685</v>
      </c>
      <c r="D22" s="151">
        <f>((D20-D15)/D15)/25*100</f>
        <v>3.0190274841437632</v>
      </c>
      <c r="E22" s="151">
        <f>((E20-E15)/E15)/25*100</f>
        <v>6.515923566878981</v>
      </c>
      <c r="F22" s="151">
        <f>((F20-F15)/F15)/25*100</f>
        <v>4.360655737704918</v>
      </c>
      <c r="G22" s="151">
        <f>((G20-G15)/G15)/25*100</f>
        <v>0.95013425393172224</v>
      </c>
      <c r="H22" s="151" t="s">
        <v>162</v>
      </c>
      <c r="I22" s="151" t="s">
        <v>162</v>
      </c>
      <c r="J22" s="151" t="s">
        <v>162</v>
      </c>
      <c r="K22" s="151" t="s">
        <v>162</v>
      </c>
      <c r="L22" s="70"/>
      <c r="M22" s="70"/>
    </row>
    <row r="23" spans="1:13">
      <c r="A23" s="152"/>
      <c r="B23" s="153"/>
      <c r="C23" s="154"/>
      <c r="D23" s="154"/>
      <c r="E23" s="154"/>
      <c r="F23" s="154"/>
      <c r="G23" s="154"/>
      <c r="H23" s="154"/>
      <c r="I23" s="154"/>
      <c r="J23" s="154"/>
      <c r="K23" s="155"/>
      <c r="L23" s="70"/>
      <c r="M23" s="70"/>
    </row>
    <row r="24" spans="1:13" ht="15">
      <c r="A24" s="145" t="s">
        <v>264</v>
      </c>
      <c r="B24" s="146" t="s">
        <v>252</v>
      </c>
      <c r="C24" s="147">
        <v>3312100</v>
      </c>
      <c r="D24" s="147">
        <v>692300</v>
      </c>
      <c r="E24" s="147">
        <v>541300</v>
      </c>
      <c r="F24" s="147">
        <v>344400</v>
      </c>
      <c r="G24" s="147">
        <v>4442100</v>
      </c>
      <c r="H24" s="151">
        <f t="shared" ref="H24:H29" si="8">C24/G24*100</f>
        <v>74.561581234100998</v>
      </c>
      <c r="I24" s="151">
        <f t="shared" ref="I24:I29" si="9">D24/G24*100</f>
        <v>15.584971072240608</v>
      </c>
      <c r="J24" s="151">
        <f t="shared" ref="J24:J29" si="10">E24/G24*100</f>
        <v>12.185677945116048</v>
      </c>
      <c r="K24" s="151">
        <f t="shared" ref="K24:K29" si="11">F24/G24*100</f>
        <v>7.7530897548456812</v>
      </c>
      <c r="L24" s="69"/>
      <c r="M24" s="69"/>
    </row>
    <row r="25" spans="1:13" ht="13.9">
      <c r="A25" s="145"/>
      <c r="B25" s="146">
        <v>2018</v>
      </c>
      <c r="C25" s="147">
        <v>3489300</v>
      </c>
      <c r="D25" s="147">
        <v>766000</v>
      </c>
      <c r="E25" s="147">
        <v>750000</v>
      </c>
      <c r="F25" s="147">
        <v>389900</v>
      </c>
      <c r="G25" s="147">
        <v>4864600</v>
      </c>
      <c r="H25" s="151">
        <f t="shared" si="8"/>
        <v>71.728405213172721</v>
      </c>
      <c r="I25" s="151">
        <f t="shared" si="9"/>
        <v>15.746412860255726</v>
      </c>
      <c r="J25" s="151">
        <f t="shared" si="10"/>
        <v>15.417506064219053</v>
      </c>
      <c r="K25" s="151">
        <f t="shared" si="11"/>
        <v>8.0150474859186769</v>
      </c>
      <c r="L25" s="69"/>
      <c r="M25" s="69"/>
    </row>
    <row r="26" spans="1:13">
      <c r="A26" s="142"/>
      <c r="B26" s="149">
        <v>2023</v>
      </c>
      <c r="C26" s="147">
        <v>3597800</v>
      </c>
      <c r="D26" s="147">
        <v>835500</v>
      </c>
      <c r="E26" s="147">
        <v>906500</v>
      </c>
      <c r="F26" s="147">
        <v>436500</v>
      </c>
      <c r="G26" s="147">
        <v>5157900</v>
      </c>
      <c r="H26" s="151">
        <f t="shared" si="8"/>
        <v>69.753194129393748</v>
      </c>
      <c r="I26" s="151">
        <f t="shared" si="9"/>
        <v>16.198452858721573</v>
      </c>
      <c r="J26" s="151">
        <f t="shared" si="10"/>
        <v>17.57498206634483</v>
      </c>
      <c r="K26" s="151">
        <f t="shared" si="11"/>
        <v>8.462746466585239</v>
      </c>
      <c r="L26" s="69"/>
      <c r="M26" s="69"/>
    </row>
    <row r="27" spans="1:13">
      <c r="A27" s="142"/>
      <c r="B27" s="146">
        <v>2028</v>
      </c>
      <c r="C27" s="147">
        <v>3678000</v>
      </c>
      <c r="D27" s="147">
        <v>905300</v>
      </c>
      <c r="E27" s="147">
        <v>1034000</v>
      </c>
      <c r="F27" s="147">
        <v>484900</v>
      </c>
      <c r="G27" s="147">
        <v>5389700</v>
      </c>
      <c r="H27" s="151">
        <f t="shared" si="8"/>
        <v>68.241275024583928</v>
      </c>
      <c r="I27" s="151">
        <f t="shared" si="9"/>
        <v>16.796853257138615</v>
      </c>
      <c r="J27" s="151">
        <f t="shared" si="10"/>
        <v>19.184741265747629</v>
      </c>
      <c r="K27" s="151">
        <f t="shared" si="11"/>
        <v>8.9967901738501226</v>
      </c>
      <c r="L27" s="69"/>
      <c r="M27" s="69"/>
    </row>
    <row r="28" spans="1:13">
      <c r="A28" s="142"/>
      <c r="B28" s="146">
        <v>2033</v>
      </c>
      <c r="C28" s="147">
        <v>3740800</v>
      </c>
      <c r="D28" s="147">
        <v>979800</v>
      </c>
      <c r="E28" s="147">
        <v>1155700</v>
      </c>
      <c r="F28" s="147">
        <v>536300</v>
      </c>
      <c r="G28" s="147">
        <v>5595000</v>
      </c>
      <c r="H28" s="151">
        <f t="shared" si="8"/>
        <v>66.859696157283281</v>
      </c>
      <c r="I28" s="151">
        <f t="shared" si="9"/>
        <v>17.512064343163537</v>
      </c>
      <c r="J28" s="151">
        <f t="shared" si="10"/>
        <v>20.655942806076855</v>
      </c>
      <c r="K28" s="151">
        <f t="shared" si="11"/>
        <v>9.5853440571939235</v>
      </c>
      <c r="L28" s="69"/>
      <c r="M28" s="69"/>
    </row>
    <row r="29" spans="1:13">
      <c r="A29" s="142"/>
      <c r="B29" s="146">
        <v>2038</v>
      </c>
      <c r="C29" s="147">
        <v>3781500</v>
      </c>
      <c r="D29" s="147">
        <v>1059400</v>
      </c>
      <c r="E29" s="147">
        <v>1272200</v>
      </c>
      <c r="F29" s="147">
        <v>590100</v>
      </c>
      <c r="G29" s="147">
        <v>5769800</v>
      </c>
      <c r="H29" s="151">
        <f t="shared" si="8"/>
        <v>65.539533432701305</v>
      </c>
      <c r="I29" s="151">
        <f t="shared" si="9"/>
        <v>18.361121702658671</v>
      </c>
      <c r="J29" s="151">
        <f t="shared" si="10"/>
        <v>22.049291136607856</v>
      </c>
      <c r="K29" s="151">
        <f t="shared" si="11"/>
        <v>10.227390897431453</v>
      </c>
      <c r="L29" s="69"/>
      <c r="M29" s="69"/>
    </row>
    <row r="30" spans="1:13">
      <c r="A30" s="150" t="s">
        <v>253</v>
      </c>
      <c r="B30" s="149" t="s">
        <v>161</v>
      </c>
      <c r="C30" s="147">
        <f>C29-C24</f>
        <v>469400</v>
      </c>
      <c r="D30" s="147">
        <f>D29-D24</f>
        <v>367100</v>
      </c>
      <c r="E30" s="147">
        <f>E29-E24</f>
        <v>730900</v>
      </c>
      <c r="F30" s="147">
        <f>F29-F24</f>
        <v>245700</v>
      </c>
      <c r="G30" s="147">
        <f>G29-G24</f>
        <v>1327700</v>
      </c>
      <c r="H30" s="147" t="s">
        <v>162</v>
      </c>
      <c r="I30" s="147" t="s">
        <v>162</v>
      </c>
      <c r="J30" s="147" t="s">
        <v>162</v>
      </c>
      <c r="K30" s="147" t="s">
        <v>162</v>
      </c>
      <c r="L30" s="69"/>
      <c r="M30" s="69"/>
    </row>
    <row r="31" spans="1:13">
      <c r="A31" s="316" t="s">
        <v>258</v>
      </c>
      <c r="B31" s="316"/>
      <c r="C31" s="151">
        <f>((C29-C24)/C24)/25*100</f>
        <v>0.56689109628332479</v>
      </c>
      <c r="D31" s="151">
        <f>((D29-D24)/D24)/25*100</f>
        <v>2.1210457893976598</v>
      </c>
      <c r="E31" s="151">
        <f>((E29-E24)/E24)/25*100</f>
        <v>5.4010714945501572</v>
      </c>
      <c r="F31" s="151">
        <f>((F29-F24)/F24)/25*100</f>
        <v>2.8536585365853657</v>
      </c>
      <c r="G31" s="151">
        <f>((G29-G24)/G24)/25*100</f>
        <v>1.1955606582472253</v>
      </c>
      <c r="H31" s="151" t="s">
        <v>162</v>
      </c>
      <c r="I31" s="151" t="s">
        <v>162</v>
      </c>
      <c r="J31" s="151" t="s">
        <v>162</v>
      </c>
      <c r="K31" s="151" t="s">
        <v>162</v>
      </c>
      <c r="L31" s="70"/>
      <c r="M31" s="70"/>
    </row>
    <row r="32" spans="1:13">
      <c r="A32" s="72" t="s">
        <v>163</v>
      </c>
      <c r="B32" s="72"/>
      <c r="C32" s="72"/>
      <c r="D32" s="72"/>
      <c r="E32" s="72"/>
      <c r="F32" s="72"/>
      <c r="G32" s="72"/>
      <c r="H32" s="72"/>
      <c r="I32" s="72"/>
      <c r="J32" s="72"/>
      <c r="K32" s="72"/>
      <c r="L32" s="69"/>
      <c r="M32" s="69"/>
    </row>
    <row r="33" spans="1:13">
      <c r="A33" s="73" t="s">
        <v>136</v>
      </c>
      <c r="B33" s="73"/>
      <c r="C33" s="73"/>
      <c r="D33" s="73"/>
      <c r="E33" s="73"/>
      <c r="F33" s="73"/>
      <c r="G33" s="73"/>
      <c r="H33" s="73"/>
      <c r="I33" s="73"/>
      <c r="J33" s="73"/>
      <c r="K33" s="73"/>
      <c r="L33" s="69"/>
      <c r="M33" s="69"/>
    </row>
    <row r="34" spans="1:13" ht="51" customHeight="1">
      <c r="A34" s="323" t="s">
        <v>268</v>
      </c>
      <c r="B34" s="323"/>
      <c r="C34" s="323"/>
      <c r="D34" s="323"/>
      <c r="E34" s="323"/>
      <c r="F34" s="323"/>
      <c r="G34" s="323"/>
      <c r="H34" s="323"/>
      <c r="I34" s="323"/>
      <c r="J34" s="323"/>
      <c r="K34" s="323"/>
      <c r="L34" s="66"/>
      <c r="M34" s="66"/>
    </row>
    <row r="35" spans="1:13" ht="60" customHeight="1">
      <c r="A35" s="323" t="s">
        <v>269</v>
      </c>
      <c r="B35" s="323"/>
      <c r="C35" s="323"/>
      <c r="D35" s="323"/>
      <c r="E35" s="323"/>
      <c r="F35" s="323"/>
      <c r="G35" s="323"/>
      <c r="H35" s="323"/>
      <c r="I35" s="323"/>
      <c r="J35" s="323"/>
      <c r="K35" s="323"/>
      <c r="L35" s="66"/>
      <c r="M35" s="66"/>
    </row>
    <row r="36" spans="1:13" ht="26.25" customHeight="1">
      <c r="A36" s="323" t="s">
        <v>270</v>
      </c>
      <c r="B36" s="323"/>
      <c r="C36" s="323"/>
      <c r="D36" s="323"/>
      <c r="E36" s="323"/>
      <c r="F36" s="323"/>
      <c r="G36" s="323"/>
      <c r="H36" s="323"/>
      <c r="I36" s="323"/>
      <c r="J36" s="323"/>
      <c r="K36" s="323"/>
      <c r="L36" s="66"/>
      <c r="M36" s="66"/>
    </row>
    <row r="37" spans="1:13">
      <c r="A37" s="68"/>
      <c r="B37" s="68"/>
      <c r="C37" s="68"/>
      <c r="D37" s="68"/>
      <c r="E37" s="68"/>
      <c r="F37" s="68"/>
      <c r="G37" s="68"/>
      <c r="H37" s="68"/>
      <c r="I37" s="68"/>
      <c r="J37" s="68"/>
      <c r="K37" s="68"/>
      <c r="L37" s="66"/>
      <c r="M37" s="66"/>
    </row>
    <row r="38" spans="1:13">
      <c r="A38" s="68"/>
      <c r="B38" s="68"/>
      <c r="C38" s="68"/>
      <c r="D38" s="68"/>
      <c r="E38" s="68"/>
      <c r="F38" s="68"/>
      <c r="G38" s="68"/>
      <c r="H38" s="68"/>
      <c r="I38" s="68"/>
      <c r="J38" s="68"/>
      <c r="K38" s="68"/>
      <c r="L38" s="66"/>
      <c r="M38" s="66"/>
    </row>
    <row r="40" spans="1:13" ht="15">
      <c r="A40" s="131" t="s">
        <v>245</v>
      </c>
      <c r="B40" s="64"/>
      <c r="C40" s="64"/>
      <c r="D40" s="64"/>
      <c r="E40" s="64"/>
      <c r="F40" s="64"/>
      <c r="G40" s="64"/>
      <c r="H40" s="64"/>
      <c r="I40" s="64"/>
      <c r="J40" s="64"/>
      <c r="K40" s="64"/>
      <c r="L40" s="65"/>
    </row>
    <row r="41" spans="1:13" ht="13.9">
      <c r="A41" s="66" t="s">
        <v>254</v>
      </c>
      <c r="B41" s="75"/>
      <c r="C41" s="75"/>
      <c r="D41" s="75"/>
      <c r="E41" s="75"/>
      <c r="F41" s="75"/>
      <c r="G41" s="75"/>
      <c r="H41" s="75"/>
      <c r="I41" s="75"/>
      <c r="J41" s="75"/>
      <c r="K41" s="75"/>
      <c r="L41" s="65"/>
    </row>
    <row r="42" spans="1:13">
      <c r="A42" s="140"/>
      <c r="B42" s="141"/>
      <c r="C42" s="141"/>
      <c r="D42" s="141"/>
      <c r="E42" s="141"/>
      <c r="F42" s="141"/>
      <c r="G42" s="66"/>
      <c r="H42" s="66"/>
      <c r="I42" s="66"/>
      <c r="J42" s="66"/>
      <c r="K42" s="66"/>
      <c r="L42" s="66"/>
    </row>
    <row r="43" spans="1:13" ht="28.7" customHeight="1">
      <c r="A43" s="320" t="s">
        <v>257</v>
      </c>
      <c r="B43" s="324" t="s">
        <v>158</v>
      </c>
      <c r="C43" s="321" t="s">
        <v>266</v>
      </c>
      <c r="D43" s="321"/>
      <c r="E43" s="321"/>
      <c r="F43" s="321"/>
      <c r="G43" s="321"/>
      <c r="H43" s="322" t="s">
        <v>159</v>
      </c>
      <c r="I43" s="322"/>
      <c r="J43" s="322"/>
      <c r="K43" s="322"/>
      <c r="L43" s="67"/>
    </row>
    <row r="44" spans="1:13" ht="25.5">
      <c r="A44" s="320"/>
      <c r="B44" s="324"/>
      <c r="C44" s="158" t="s">
        <v>256</v>
      </c>
      <c r="D44" s="159" t="s">
        <v>160</v>
      </c>
      <c r="E44" s="159" t="s">
        <v>70</v>
      </c>
      <c r="F44" s="159" t="s">
        <v>157</v>
      </c>
      <c r="G44" s="159" t="s">
        <v>76</v>
      </c>
      <c r="H44" s="158" t="s">
        <v>256</v>
      </c>
      <c r="I44" s="159" t="s">
        <v>160</v>
      </c>
      <c r="J44" s="159" t="s">
        <v>70</v>
      </c>
      <c r="K44" s="159" t="s">
        <v>157</v>
      </c>
      <c r="L44" s="67"/>
    </row>
    <row r="45" spans="1:13" ht="13.9">
      <c r="A45" s="145" t="s">
        <v>255</v>
      </c>
      <c r="B45" s="146" t="s">
        <v>252</v>
      </c>
      <c r="C45" s="147">
        <v>3240</v>
      </c>
      <c r="D45" s="147">
        <v>650</v>
      </c>
      <c r="E45" s="147">
        <v>90</v>
      </c>
      <c r="F45" s="147">
        <v>40</v>
      </c>
      <c r="G45" s="147">
        <v>3640</v>
      </c>
      <c r="H45" s="151">
        <f>C45/G45*100</f>
        <v>89.010989010989007</v>
      </c>
      <c r="I45" s="151">
        <f>D45/G45*100</f>
        <v>17.857142857142858</v>
      </c>
      <c r="J45" s="151">
        <f>E45/G45*100</f>
        <v>2.4725274725274726</v>
      </c>
      <c r="K45" s="151">
        <f>F45/G45*100</f>
        <v>1.098901098901099</v>
      </c>
      <c r="L45" s="69"/>
    </row>
    <row r="46" spans="1:13">
      <c r="A46" s="142"/>
      <c r="B46" s="146">
        <v>2018</v>
      </c>
      <c r="C46" s="147">
        <v>3250</v>
      </c>
      <c r="D46" s="147">
        <v>730</v>
      </c>
      <c r="E46" s="147">
        <v>140</v>
      </c>
      <c r="F46" s="147">
        <v>50</v>
      </c>
      <c r="G46" s="147">
        <v>3670</v>
      </c>
      <c r="H46" s="151">
        <f t="shared" ref="H46:H50" si="12">C46/G46*100</f>
        <v>88.555858310626704</v>
      </c>
      <c r="I46" s="151">
        <f t="shared" ref="I46:I50" si="13">D46/G46*100</f>
        <v>19.891008174386922</v>
      </c>
      <c r="J46" s="151">
        <f t="shared" ref="J46:J50" si="14">E46/G46*100</f>
        <v>3.8147138964577656</v>
      </c>
      <c r="K46" s="151">
        <f t="shared" ref="K46:K50" si="15">F46/G46*100</f>
        <v>1.3623978201634876</v>
      </c>
      <c r="L46" s="69"/>
    </row>
    <row r="47" spans="1:13">
      <c r="A47" s="142"/>
      <c r="B47" s="149">
        <v>2023</v>
      </c>
      <c r="C47" s="147">
        <v>3260</v>
      </c>
      <c r="D47" s="147">
        <v>800</v>
      </c>
      <c r="E47" s="147">
        <v>170</v>
      </c>
      <c r="F47" s="147">
        <v>60</v>
      </c>
      <c r="G47" s="147">
        <v>3690</v>
      </c>
      <c r="H47" s="151">
        <f t="shared" si="12"/>
        <v>88.34688346883469</v>
      </c>
      <c r="I47" s="151">
        <f t="shared" si="13"/>
        <v>21.680216802168022</v>
      </c>
      <c r="J47" s="151">
        <f t="shared" si="14"/>
        <v>4.6070460704607044</v>
      </c>
      <c r="K47" s="151">
        <f t="shared" si="15"/>
        <v>1.6260162601626018</v>
      </c>
      <c r="L47" s="69"/>
    </row>
    <row r="48" spans="1:13">
      <c r="A48" s="142"/>
      <c r="B48" s="146">
        <v>2028</v>
      </c>
      <c r="C48" s="147">
        <v>3260</v>
      </c>
      <c r="D48" s="147">
        <v>860</v>
      </c>
      <c r="E48" s="147">
        <v>210</v>
      </c>
      <c r="F48" s="147">
        <v>70</v>
      </c>
      <c r="G48" s="147">
        <v>3680</v>
      </c>
      <c r="H48" s="151">
        <f t="shared" si="12"/>
        <v>88.58695652173914</v>
      </c>
      <c r="I48" s="151">
        <f t="shared" si="13"/>
        <v>23.369565217391305</v>
      </c>
      <c r="J48" s="151">
        <f t="shared" si="14"/>
        <v>5.7065217391304346</v>
      </c>
      <c r="K48" s="151">
        <f t="shared" si="15"/>
        <v>1.9021739130434785</v>
      </c>
      <c r="L48" s="69"/>
    </row>
    <row r="49" spans="1:12">
      <c r="A49" s="142"/>
      <c r="B49" s="146">
        <v>2033</v>
      </c>
      <c r="C49" s="147">
        <v>3230</v>
      </c>
      <c r="D49" s="147">
        <v>940</v>
      </c>
      <c r="E49" s="147">
        <v>240</v>
      </c>
      <c r="F49" s="147">
        <v>90</v>
      </c>
      <c r="G49" s="147">
        <v>3640</v>
      </c>
      <c r="H49" s="151">
        <f t="shared" si="12"/>
        <v>88.736263736263737</v>
      </c>
      <c r="I49" s="151">
        <f t="shared" si="13"/>
        <v>25.824175824175828</v>
      </c>
      <c r="J49" s="151">
        <f t="shared" si="14"/>
        <v>6.593406593406594</v>
      </c>
      <c r="K49" s="151">
        <f t="shared" si="15"/>
        <v>2.4725274725274726</v>
      </c>
      <c r="L49" s="69"/>
    </row>
    <row r="50" spans="1:12">
      <c r="A50" s="142"/>
      <c r="B50" s="146">
        <v>2038</v>
      </c>
      <c r="C50" s="147">
        <v>3160</v>
      </c>
      <c r="D50" s="147">
        <v>1010</v>
      </c>
      <c r="E50" s="147">
        <v>270</v>
      </c>
      <c r="F50" s="147">
        <v>100</v>
      </c>
      <c r="G50" s="147">
        <v>3580</v>
      </c>
      <c r="H50" s="151">
        <f t="shared" si="12"/>
        <v>88.268156424581008</v>
      </c>
      <c r="I50" s="151">
        <f t="shared" si="13"/>
        <v>28.212290502793298</v>
      </c>
      <c r="J50" s="151">
        <f t="shared" si="14"/>
        <v>7.5418994413407825</v>
      </c>
      <c r="K50" s="151">
        <f t="shared" si="15"/>
        <v>2.7932960893854748</v>
      </c>
      <c r="L50" s="69"/>
    </row>
    <row r="51" spans="1:12">
      <c r="A51" s="150" t="s">
        <v>253</v>
      </c>
      <c r="B51" s="149" t="s">
        <v>161</v>
      </c>
      <c r="C51" s="147">
        <f>C50-C45</f>
        <v>-80</v>
      </c>
      <c r="D51" s="147">
        <f t="shared" ref="D51:G51" si="16">D50-D45</f>
        <v>360</v>
      </c>
      <c r="E51" s="147">
        <f t="shared" si="16"/>
        <v>180</v>
      </c>
      <c r="F51" s="147">
        <v>100</v>
      </c>
      <c r="G51" s="147">
        <f t="shared" si="16"/>
        <v>-60</v>
      </c>
      <c r="H51" s="147" t="s">
        <v>162</v>
      </c>
      <c r="I51" s="147" t="s">
        <v>162</v>
      </c>
      <c r="J51" s="147" t="s">
        <v>162</v>
      </c>
      <c r="K51" s="147" t="s">
        <v>162</v>
      </c>
      <c r="L51" s="69"/>
    </row>
    <row r="52" spans="1:12">
      <c r="A52" s="316" t="s">
        <v>258</v>
      </c>
      <c r="B52" s="316"/>
      <c r="C52" s="151">
        <f>((C50-C45)/C45)/25*100</f>
        <v>-9.876543209876544E-2</v>
      </c>
      <c r="D52" s="151">
        <f t="shared" ref="D52:G52" si="17">((D50-D45)/D45)/25*100</f>
        <v>2.2153846153846155</v>
      </c>
      <c r="E52" s="151">
        <f t="shared" si="17"/>
        <v>8</v>
      </c>
      <c r="F52" s="151">
        <f t="shared" si="17"/>
        <v>6</v>
      </c>
      <c r="G52" s="151">
        <f t="shared" si="17"/>
        <v>-6.5934065934065936E-2</v>
      </c>
      <c r="H52" s="151" t="s">
        <v>162</v>
      </c>
      <c r="I52" s="151" t="s">
        <v>162</v>
      </c>
      <c r="J52" s="151" t="s">
        <v>162</v>
      </c>
      <c r="K52" s="151" t="s">
        <v>162</v>
      </c>
      <c r="L52" s="70"/>
    </row>
    <row r="53" spans="1:12" ht="5.0999999999999996" customHeight="1">
      <c r="A53" s="317" t="s">
        <v>163</v>
      </c>
      <c r="B53" s="318"/>
      <c r="C53" s="318"/>
      <c r="D53" s="318"/>
      <c r="E53" s="318"/>
      <c r="F53" s="318"/>
      <c r="G53" s="318"/>
      <c r="H53" s="318"/>
      <c r="I53" s="318"/>
      <c r="J53" s="318"/>
      <c r="K53" s="319"/>
      <c r="L53" s="69"/>
    </row>
    <row r="54" spans="1:12" ht="13.9">
      <c r="A54" s="145" t="s">
        <v>166</v>
      </c>
      <c r="B54" s="146" t="s">
        <v>252</v>
      </c>
      <c r="C54" s="147">
        <v>11300</v>
      </c>
      <c r="D54" s="147">
        <v>920</v>
      </c>
      <c r="E54" s="147">
        <v>320</v>
      </c>
      <c r="F54" s="147">
        <v>100</v>
      </c>
      <c r="G54" s="147">
        <v>12000</v>
      </c>
      <c r="H54" s="151">
        <f>C54/G54*100</f>
        <v>94.166666666666671</v>
      </c>
      <c r="I54" s="151">
        <f>D54/G54*100</f>
        <v>7.6666666666666661</v>
      </c>
      <c r="J54" s="151">
        <f>E54/G54*100</f>
        <v>2.666666666666667</v>
      </c>
      <c r="K54" s="151">
        <f>F54/G54*100</f>
        <v>0.83333333333333337</v>
      </c>
      <c r="L54" s="69"/>
    </row>
    <row r="55" spans="1:12">
      <c r="A55" s="142"/>
      <c r="B55" s="146">
        <v>2018</v>
      </c>
      <c r="C55" s="147">
        <v>12050</v>
      </c>
      <c r="D55" s="147">
        <v>1150</v>
      </c>
      <c r="E55" s="147">
        <v>510</v>
      </c>
      <c r="F55" s="147">
        <v>150</v>
      </c>
      <c r="G55" s="147">
        <v>12950</v>
      </c>
      <c r="H55" s="151">
        <f t="shared" ref="H55:H59" si="18">C55/G55*100</f>
        <v>93.050193050193059</v>
      </c>
      <c r="I55" s="151">
        <f t="shared" ref="I55:I59" si="19">D55/G55*100</f>
        <v>8.8803088803088812</v>
      </c>
      <c r="J55" s="151">
        <f t="shared" ref="J55:J59" si="20">E55/G55*100</f>
        <v>3.9382239382239383</v>
      </c>
      <c r="K55" s="151">
        <f t="shared" ref="K55:K59" si="21">F55/G55*100</f>
        <v>1.1583011583011582</v>
      </c>
      <c r="L55" s="69"/>
    </row>
    <row r="56" spans="1:12">
      <c r="A56" s="142"/>
      <c r="B56" s="149">
        <v>2023</v>
      </c>
      <c r="C56" s="147">
        <v>12350</v>
      </c>
      <c r="D56" s="147">
        <v>1330</v>
      </c>
      <c r="E56" s="147">
        <v>710</v>
      </c>
      <c r="F56" s="147">
        <v>200</v>
      </c>
      <c r="G56" s="147">
        <v>13450</v>
      </c>
      <c r="H56" s="151">
        <f t="shared" si="18"/>
        <v>91.821561338289953</v>
      </c>
      <c r="I56" s="151">
        <f t="shared" si="19"/>
        <v>9.8884758364312262</v>
      </c>
      <c r="J56" s="151">
        <f t="shared" si="20"/>
        <v>5.2788104089219328</v>
      </c>
      <c r="K56" s="151">
        <f t="shared" si="21"/>
        <v>1.486988847583643</v>
      </c>
      <c r="L56" s="69"/>
    </row>
    <row r="57" spans="1:12">
      <c r="A57" s="142"/>
      <c r="B57" s="146">
        <v>2028</v>
      </c>
      <c r="C57" s="147">
        <v>12600</v>
      </c>
      <c r="D57" s="147">
        <v>1530</v>
      </c>
      <c r="E57" s="147">
        <v>900</v>
      </c>
      <c r="F57" s="147">
        <v>250</v>
      </c>
      <c r="G57" s="147">
        <v>13850</v>
      </c>
      <c r="H57" s="151">
        <f t="shared" si="18"/>
        <v>90.974729241877256</v>
      </c>
      <c r="I57" s="151">
        <f t="shared" si="19"/>
        <v>11.046931407942239</v>
      </c>
      <c r="J57" s="151">
        <f t="shared" si="20"/>
        <v>6.4981949458483745</v>
      </c>
      <c r="K57" s="151">
        <f t="shared" si="21"/>
        <v>1.8050541516245486</v>
      </c>
      <c r="L57" s="69"/>
    </row>
    <row r="58" spans="1:12">
      <c r="A58" s="142"/>
      <c r="B58" s="146">
        <v>2033</v>
      </c>
      <c r="C58" s="147">
        <v>12750</v>
      </c>
      <c r="D58" s="147">
        <v>1740</v>
      </c>
      <c r="E58" s="147">
        <v>1100</v>
      </c>
      <c r="F58" s="147">
        <v>300</v>
      </c>
      <c r="G58" s="147">
        <v>14200</v>
      </c>
      <c r="H58" s="151">
        <f t="shared" si="18"/>
        <v>89.788732394366207</v>
      </c>
      <c r="I58" s="151">
        <f t="shared" si="19"/>
        <v>12.253521126760564</v>
      </c>
      <c r="J58" s="151">
        <f t="shared" si="20"/>
        <v>7.7464788732394361</v>
      </c>
      <c r="K58" s="151">
        <f t="shared" si="21"/>
        <v>2.112676056338028</v>
      </c>
      <c r="L58" s="69"/>
    </row>
    <row r="59" spans="1:12">
      <c r="A59" s="142"/>
      <c r="B59" s="146">
        <v>2038</v>
      </c>
      <c r="C59" s="147">
        <v>12850</v>
      </c>
      <c r="D59" s="147">
        <v>1990</v>
      </c>
      <c r="E59" s="147">
        <v>1300</v>
      </c>
      <c r="F59" s="147">
        <v>350</v>
      </c>
      <c r="G59" s="147">
        <v>14400</v>
      </c>
      <c r="H59" s="151">
        <f t="shared" si="18"/>
        <v>89.236111111111114</v>
      </c>
      <c r="I59" s="151">
        <f t="shared" si="19"/>
        <v>13.819444444444445</v>
      </c>
      <c r="J59" s="151">
        <f t="shared" si="20"/>
        <v>9.0277777777777768</v>
      </c>
      <c r="K59" s="151">
        <f t="shared" si="21"/>
        <v>2.4305555555555558</v>
      </c>
      <c r="L59" s="69"/>
    </row>
    <row r="60" spans="1:12">
      <c r="A60" s="150" t="s">
        <v>253</v>
      </c>
      <c r="B60" s="149" t="s">
        <v>161</v>
      </c>
      <c r="C60" s="147">
        <f>C59-C54</f>
        <v>1550</v>
      </c>
      <c r="D60" s="147">
        <f t="shared" ref="D60:G60" si="22">D59-D54</f>
        <v>1070</v>
      </c>
      <c r="E60" s="147">
        <f t="shared" si="22"/>
        <v>980</v>
      </c>
      <c r="F60" s="147">
        <f t="shared" si="22"/>
        <v>250</v>
      </c>
      <c r="G60" s="147">
        <f t="shared" si="22"/>
        <v>2400</v>
      </c>
      <c r="H60" s="147" t="s">
        <v>162</v>
      </c>
      <c r="I60" s="147" t="s">
        <v>162</v>
      </c>
      <c r="J60" s="147" t="s">
        <v>162</v>
      </c>
      <c r="K60" s="147" t="s">
        <v>162</v>
      </c>
      <c r="L60" s="69"/>
    </row>
    <row r="61" spans="1:12">
      <c r="A61" s="316" t="s">
        <v>258</v>
      </c>
      <c r="B61" s="316"/>
      <c r="C61" s="151">
        <f>((C59-C54)/C54)/25*100</f>
        <v>0.54867256637168138</v>
      </c>
      <c r="D61" s="151">
        <f t="shared" ref="D61:G61" si="23">((D59-D54)/D54)/25*100</f>
        <v>4.6521739130434785</v>
      </c>
      <c r="E61" s="151">
        <f t="shared" si="23"/>
        <v>12.25</v>
      </c>
      <c r="F61" s="151">
        <f t="shared" si="23"/>
        <v>10</v>
      </c>
      <c r="G61" s="151">
        <f t="shared" si="23"/>
        <v>0.8</v>
      </c>
      <c r="H61" s="151" t="s">
        <v>162</v>
      </c>
      <c r="I61" s="151" t="s">
        <v>162</v>
      </c>
      <c r="J61" s="151" t="s">
        <v>162</v>
      </c>
      <c r="K61" s="151" t="s">
        <v>162</v>
      </c>
      <c r="L61" s="70"/>
    </row>
    <row r="62" spans="1:12" ht="5.0999999999999996" customHeight="1">
      <c r="A62" s="317" t="s">
        <v>163</v>
      </c>
      <c r="B62" s="318"/>
      <c r="C62" s="318"/>
      <c r="D62" s="318"/>
      <c r="E62" s="318"/>
      <c r="F62" s="318"/>
      <c r="G62" s="318"/>
      <c r="H62" s="318"/>
      <c r="I62" s="318"/>
      <c r="J62" s="318"/>
      <c r="K62" s="319"/>
      <c r="L62" s="69"/>
    </row>
    <row r="63" spans="1:12" ht="13.9">
      <c r="A63" s="145" t="s">
        <v>167</v>
      </c>
      <c r="B63" s="146" t="s">
        <v>252</v>
      </c>
      <c r="C63" s="147">
        <v>49800</v>
      </c>
      <c r="D63" s="147">
        <v>4080</v>
      </c>
      <c r="E63" s="147">
        <v>990</v>
      </c>
      <c r="F63" s="147">
        <v>460</v>
      </c>
      <c r="G63" s="147">
        <v>52300</v>
      </c>
      <c r="H63" s="151">
        <f>C63/G63*100</f>
        <v>95.219885277246647</v>
      </c>
      <c r="I63" s="151">
        <f>D63/G63*100</f>
        <v>7.8011472275334617</v>
      </c>
      <c r="J63" s="151">
        <f>E63/G63*100</f>
        <v>1.8929254302103251</v>
      </c>
      <c r="K63" s="151">
        <f>F63/G63*100</f>
        <v>0.87954110898661575</v>
      </c>
      <c r="L63" s="69"/>
    </row>
    <row r="64" spans="1:12">
      <c r="A64" s="142"/>
      <c r="B64" s="146">
        <v>2018</v>
      </c>
      <c r="C64" s="147">
        <v>57400</v>
      </c>
      <c r="D64" s="147">
        <v>4880</v>
      </c>
      <c r="E64" s="147">
        <v>1560</v>
      </c>
      <c r="F64" s="147">
        <v>650</v>
      </c>
      <c r="G64" s="147">
        <v>60900</v>
      </c>
      <c r="H64" s="151">
        <f t="shared" ref="H64:H68" si="24">C64/G64*100</f>
        <v>94.252873563218387</v>
      </c>
      <c r="I64" s="151">
        <f t="shared" ref="I64:I68" si="25">D64/G64*100</f>
        <v>8.0131362889983588</v>
      </c>
      <c r="J64" s="151">
        <f t="shared" ref="J64:J68" si="26">E64/G64*100</f>
        <v>2.5615763546798029</v>
      </c>
      <c r="K64" s="151">
        <f t="shared" ref="K64:K68" si="27">F64/G64*100</f>
        <v>1.0673234811165846</v>
      </c>
      <c r="L64" s="69"/>
    </row>
    <row r="65" spans="1:12">
      <c r="A65" s="142"/>
      <c r="B65" s="149">
        <v>2023</v>
      </c>
      <c r="C65" s="147">
        <v>62000</v>
      </c>
      <c r="D65" s="147">
        <v>5580</v>
      </c>
      <c r="E65" s="147">
        <v>2110</v>
      </c>
      <c r="F65" s="147">
        <v>860</v>
      </c>
      <c r="G65" s="147">
        <v>66800</v>
      </c>
      <c r="H65" s="151">
        <f t="shared" si="24"/>
        <v>92.814371257485035</v>
      </c>
      <c r="I65" s="151">
        <f t="shared" si="25"/>
        <v>8.3532934131736525</v>
      </c>
      <c r="J65" s="151">
        <f t="shared" si="26"/>
        <v>3.158682634730539</v>
      </c>
      <c r="K65" s="151">
        <f t="shared" si="27"/>
        <v>1.2874251497005988</v>
      </c>
      <c r="L65" s="69"/>
    </row>
    <row r="66" spans="1:12">
      <c r="A66" s="142"/>
      <c r="B66" s="146">
        <v>2028</v>
      </c>
      <c r="C66" s="147">
        <v>66000</v>
      </c>
      <c r="D66" s="147">
        <v>6310</v>
      </c>
      <c r="E66" s="147">
        <v>2480</v>
      </c>
      <c r="F66" s="147">
        <v>1100</v>
      </c>
      <c r="G66" s="147">
        <v>71500</v>
      </c>
      <c r="H66" s="151">
        <f t="shared" si="24"/>
        <v>92.307692307692307</v>
      </c>
      <c r="I66" s="151">
        <f t="shared" si="25"/>
        <v>8.825174825174825</v>
      </c>
      <c r="J66" s="151">
        <f t="shared" si="26"/>
        <v>3.4685314685314688</v>
      </c>
      <c r="K66" s="151">
        <f t="shared" si="27"/>
        <v>1.5384615384615385</v>
      </c>
      <c r="L66" s="69"/>
    </row>
    <row r="67" spans="1:12">
      <c r="A67" s="142"/>
      <c r="B67" s="146">
        <v>2033</v>
      </c>
      <c r="C67" s="147">
        <v>69900</v>
      </c>
      <c r="D67" s="147">
        <v>7100</v>
      </c>
      <c r="E67" s="147">
        <v>2850</v>
      </c>
      <c r="F67" s="147">
        <v>1360</v>
      </c>
      <c r="G67" s="147">
        <v>75800</v>
      </c>
      <c r="H67" s="151">
        <f t="shared" si="24"/>
        <v>92.21635883905013</v>
      </c>
      <c r="I67" s="151">
        <f t="shared" si="25"/>
        <v>9.366754617414248</v>
      </c>
      <c r="J67" s="151">
        <f t="shared" si="26"/>
        <v>3.7598944591029024</v>
      </c>
      <c r="K67" s="151">
        <f t="shared" si="27"/>
        <v>1.7941952506596308</v>
      </c>
      <c r="L67" s="69"/>
    </row>
    <row r="68" spans="1:12">
      <c r="A68" s="142"/>
      <c r="B68" s="146">
        <v>2038</v>
      </c>
      <c r="C68" s="147">
        <v>73400</v>
      </c>
      <c r="D68" s="147">
        <v>7970</v>
      </c>
      <c r="E68" s="147">
        <v>3210</v>
      </c>
      <c r="F68" s="147">
        <v>1650</v>
      </c>
      <c r="G68" s="147">
        <v>79600</v>
      </c>
      <c r="H68" s="151">
        <f t="shared" si="24"/>
        <v>92.211055276381913</v>
      </c>
      <c r="I68" s="151">
        <f t="shared" si="25"/>
        <v>10.012562814070352</v>
      </c>
      <c r="J68" s="151">
        <f t="shared" si="26"/>
        <v>4.032663316582914</v>
      </c>
      <c r="K68" s="151">
        <f t="shared" si="27"/>
        <v>2.0728643216080402</v>
      </c>
      <c r="L68" s="69"/>
    </row>
    <row r="69" spans="1:12">
      <c r="A69" s="150" t="s">
        <v>253</v>
      </c>
      <c r="B69" s="149" t="s">
        <v>161</v>
      </c>
      <c r="C69" s="147">
        <f>C68-C63</f>
        <v>23600</v>
      </c>
      <c r="D69" s="147">
        <f t="shared" ref="D69:G69" si="28">D68-D63</f>
        <v>3890</v>
      </c>
      <c r="E69" s="147">
        <f t="shared" si="28"/>
        <v>2220</v>
      </c>
      <c r="F69" s="147">
        <f t="shared" si="28"/>
        <v>1190</v>
      </c>
      <c r="G69" s="147">
        <f t="shared" si="28"/>
        <v>27300</v>
      </c>
      <c r="H69" s="147" t="s">
        <v>162</v>
      </c>
      <c r="I69" s="147" t="s">
        <v>162</v>
      </c>
      <c r="J69" s="147" t="s">
        <v>162</v>
      </c>
      <c r="K69" s="147" t="s">
        <v>162</v>
      </c>
      <c r="L69" s="69"/>
    </row>
    <row r="70" spans="1:12">
      <c r="A70" s="316" t="s">
        <v>258</v>
      </c>
      <c r="B70" s="316"/>
      <c r="C70" s="151">
        <f>((C68-C63)/C63)/25*100</f>
        <v>1.8955823293172691</v>
      </c>
      <c r="D70" s="151">
        <f t="shared" ref="D70:G70" si="29">((D68-D63)/D63)/25*100</f>
        <v>3.8137254901960786</v>
      </c>
      <c r="E70" s="151">
        <f t="shared" si="29"/>
        <v>8.9696969696969688</v>
      </c>
      <c r="F70" s="151">
        <f t="shared" si="29"/>
        <v>10.347826086956522</v>
      </c>
      <c r="G70" s="151">
        <f t="shared" si="29"/>
        <v>2.0879541108986617</v>
      </c>
      <c r="H70" s="151" t="s">
        <v>162</v>
      </c>
      <c r="I70" s="151" t="s">
        <v>162</v>
      </c>
      <c r="J70" s="151" t="s">
        <v>162</v>
      </c>
      <c r="K70" s="151" t="s">
        <v>162</v>
      </c>
      <c r="L70" s="70"/>
    </row>
    <row r="71" spans="1:12" ht="5.0999999999999996" customHeight="1">
      <c r="A71" s="317" t="s">
        <v>163</v>
      </c>
      <c r="B71" s="318"/>
      <c r="C71" s="318"/>
      <c r="D71" s="318"/>
      <c r="E71" s="318"/>
      <c r="F71" s="318"/>
      <c r="G71" s="318"/>
      <c r="H71" s="318"/>
      <c r="I71" s="318"/>
      <c r="J71" s="318"/>
      <c r="K71" s="319"/>
      <c r="L71" s="69"/>
    </row>
    <row r="72" spans="1:12" ht="13.9">
      <c r="A72" s="145" t="s">
        <v>168</v>
      </c>
      <c r="B72" s="146" t="s">
        <v>252</v>
      </c>
      <c r="C72" s="147">
        <v>302400</v>
      </c>
      <c r="D72" s="147">
        <v>31800</v>
      </c>
      <c r="E72" s="147">
        <v>35800</v>
      </c>
      <c r="F72" s="147">
        <v>11700</v>
      </c>
      <c r="G72" s="147">
        <v>356700</v>
      </c>
      <c r="H72" s="151">
        <f>C72/G72*100</f>
        <v>84.777123633305294</v>
      </c>
      <c r="I72" s="151">
        <f>D72/G72*100</f>
        <v>8.9150546677880573</v>
      </c>
      <c r="J72" s="151">
        <f>E72/G72*100</f>
        <v>10.036445192038128</v>
      </c>
      <c r="K72" s="151">
        <f>F72/G72*100</f>
        <v>3.280067283431455</v>
      </c>
      <c r="L72" s="69"/>
    </row>
    <row r="73" spans="1:12">
      <c r="A73" s="142"/>
      <c r="B73" s="146">
        <v>2018</v>
      </c>
      <c r="C73" s="147">
        <v>316900</v>
      </c>
      <c r="D73" s="147">
        <v>36300</v>
      </c>
      <c r="E73" s="147">
        <v>51000</v>
      </c>
      <c r="F73" s="147">
        <v>13550</v>
      </c>
      <c r="G73" s="147">
        <v>387200</v>
      </c>
      <c r="H73" s="151">
        <f t="shared" ref="H73:H77" si="30">C73/G73*100</f>
        <v>81.844008264462815</v>
      </c>
      <c r="I73" s="151">
        <f t="shared" ref="I73:I77" si="31">D73/G73*100</f>
        <v>9.375</v>
      </c>
      <c r="J73" s="151">
        <f t="shared" ref="J73:J77" si="32">E73/G73*100</f>
        <v>13.171487603305785</v>
      </c>
      <c r="K73" s="151">
        <f t="shared" ref="K73:K77" si="33">F73/G73*100</f>
        <v>3.4994834710743801</v>
      </c>
      <c r="L73" s="69"/>
    </row>
    <row r="74" spans="1:12">
      <c r="A74" s="142"/>
      <c r="B74" s="149">
        <v>2023</v>
      </c>
      <c r="C74" s="147">
        <v>326100</v>
      </c>
      <c r="D74" s="147">
        <v>40800</v>
      </c>
      <c r="E74" s="147">
        <v>62700</v>
      </c>
      <c r="F74" s="147">
        <v>15500</v>
      </c>
      <c r="G74" s="147">
        <v>408800</v>
      </c>
      <c r="H74" s="151">
        <f t="shared" si="30"/>
        <v>79.770058708414865</v>
      </c>
      <c r="I74" s="151">
        <f t="shared" si="31"/>
        <v>9.9804305283757326</v>
      </c>
      <c r="J74" s="151">
        <f t="shared" si="32"/>
        <v>15.33757338551859</v>
      </c>
      <c r="K74" s="151">
        <f t="shared" si="33"/>
        <v>3.7915851272015653</v>
      </c>
      <c r="L74" s="69"/>
    </row>
    <row r="75" spans="1:12">
      <c r="A75" s="142"/>
      <c r="B75" s="146">
        <v>2028</v>
      </c>
      <c r="C75" s="147">
        <v>332600</v>
      </c>
      <c r="D75" s="147">
        <v>45300</v>
      </c>
      <c r="E75" s="147">
        <v>70300</v>
      </c>
      <c r="F75" s="147">
        <v>17500</v>
      </c>
      <c r="G75" s="147">
        <v>423800</v>
      </c>
      <c r="H75" s="151">
        <f t="shared" si="30"/>
        <v>78.480415290231235</v>
      </c>
      <c r="I75" s="151">
        <f t="shared" si="31"/>
        <v>10.689004247286455</v>
      </c>
      <c r="J75" s="151">
        <f t="shared" si="32"/>
        <v>16.588013213780084</v>
      </c>
      <c r="K75" s="151">
        <f t="shared" si="33"/>
        <v>4.1293062765455408</v>
      </c>
      <c r="L75" s="69"/>
    </row>
    <row r="76" spans="1:12">
      <c r="A76" s="142"/>
      <c r="B76" s="146">
        <v>2033</v>
      </c>
      <c r="C76" s="147">
        <v>337800</v>
      </c>
      <c r="D76" s="147">
        <v>50100</v>
      </c>
      <c r="E76" s="147">
        <v>77600</v>
      </c>
      <c r="F76" s="147">
        <v>19650</v>
      </c>
      <c r="G76" s="147">
        <v>437500</v>
      </c>
      <c r="H76" s="151">
        <f t="shared" si="30"/>
        <v>77.21142857142857</v>
      </c>
      <c r="I76" s="151">
        <f t="shared" si="31"/>
        <v>11.45142857142857</v>
      </c>
      <c r="J76" s="151">
        <f t="shared" si="32"/>
        <v>17.737142857142857</v>
      </c>
      <c r="K76" s="151">
        <f t="shared" si="33"/>
        <v>4.4914285714285711</v>
      </c>
      <c r="L76" s="69"/>
    </row>
    <row r="77" spans="1:12">
      <c r="A77" s="142"/>
      <c r="B77" s="146">
        <v>2038</v>
      </c>
      <c r="C77" s="147">
        <v>341200</v>
      </c>
      <c r="D77" s="147">
        <v>55200</v>
      </c>
      <c r="E77" s="147">
        <v>84900</v>
      </c>
      <c r="F77" s="147">
        <v>22000</v>
      </c>
      <c r="G77" s="147">
        <v>449100</v>
      </c>
      <c r="H77" s="151">
        <f t="shared" si="30"/>
        <v>75.97417056334892</v>
      </c>
      <c r="I77" s="151">
        <f t="shared" si="31"/>
        <v>12.291249164996659</v>
      </c>
      <c r="J77" s="151">
        <f t="shared" si="32"/>
        <v>18.90447561790247</v>
      </c>
      <c r="K77" s="151">
        <f t="shared" si="33"/>
        <v>4.8986862614117124</v>
      </c>
      <c r="L77" s="69"/>
    </row>
    <row r="78" spans="1:12">
      <c r="A78" s="150" t="s">
        <v>253</v>
      </c>
      <c r="B78" s="149" t="s">
        <v>161</v>
      </c>
      <c r="C78" s="147">
        <f>C77-C72</f>
        <v>38800</v>
      </c>
      <c r="D78" s="147">
        <f t="shared" ref="D78:G78" si="34">D77-D72</f>
        <v>23400</v>
      </c>
      <c r="E78" s="147">
        <f t="shared" si="34"/>
        <v>49100</v>
      </c>
      <c r="F78" s="147">
        <f t="shared" si="34"/>
        <v>10300</v>
      </c>
      <c r="G78" s="147">
        <f t="shared" si="34"/>
        <v>92400</v>
      </c>
      <c r="H78" s="147" t="s">
        <v>162</v>
      </c>
      <c r="I78" s="147" t="s">
        <v>162</v>
      </c>
      <c r="J78" s="147" t="s">
        <v>162</v>
      </c>
      <c r="K78" s="147" t="s">
        <v>162</v>
      </c>
      <c r="L78" s="69"/>
    </row>
    <row r="79" spans="1:12">
      <c r="A79" s="316" t="s">
        <v>258</v>
      </c>
      <c r="B79" s="316"/>
      <c r="C79" s="151">
        <f>((C77-C72)/C72)/25*100</f>
        <v>0.51322751322751325</v>
      </c>
      <c r="D79" s="151">
        <f t="shared" ref="D79:G79" si="35">((D77-D72)/D72)/25*100</f>
        <v>2.9433962264150941</v>
      </c>
      <c r="E79" s="151">
        <f t="shared" si="35"/>
        <v>5.4860335195530725</v>
      </c>
      <c r="F79" s="151">
        <f t="shared" si="35"/>
        <v>3.5213675213675217</v>
      </c>
      <c r="G79" s="151">
        <f t="shared" si="35"/>
        <v>1.0361648444070648</v>
      </c>
      <c r="H79" s="151" t="s">
        <v>162</v>
      </c>
      <c r="I79" s="151" t="s">
        <v>162</v>
      </c>
      <c r="J79" s="151" t="s">
        <v>162</v>
      </c>
      <c r="K79" s="151" t="s">
        <v>162</v>
      </c>
      <c r="L79" s="70"/>
    </row>
    <row r="80" spans="1:12" ht="5.0999999999999996" customHeight="1">
      <c r="A80" s="317" t="s">
        <v>163</v>
      </c>
      <c r="B80" s="318"/>
      <c r="C80" s="318"/>
      <c r="D80" s="318"/>
      <c r="E80" s="318"/>
      <c r="F80" s="318"/>
      <c r="G80" s="318"/>
      <c r="H80" s="318"/>
      <c r="I80" s="318"/>
      <c r="J80" s="318"/>
      <c r="K80" s="319"/>
      <c r="L80" s="69"/>
    </row>
    <row r="81" spans="1:12" ht="13.9">
      <c r="A81" s="145" t="s">
        <v>169</v>
      </c>
      <c r="B81" s="146" t="s">
        <v>252</v>
      </c>
      <c r="C81" s="147">
        <v>43700</v>
      </c>
      <c r="D81" s="147">
        <v>3460</v>
      </c>
      <c r="E81" s="147">
        <v>1590</v>
      </c>
      <c r="F81" s="147">
        <v>590</v>
      </c>
      <c r="G81" s="147">
        <v>46700</v>
      </c>
      <c r="H81" s="151">
        <f>C81/G81*100</f>
        <v>93.576017130620983</v>
      </c>
      <c r="I81" s="151">
        <f>D81/G81*100</f>
        <v>7.4089935760171315</v>
      </c>
      <c r="J81" s="151">
        <f>E81/G81*100</f>
        <v>3.4047109207708779</v>
      </c>
      <c r="K81" s="151">
        <f>F81/G81*100</f>
        <v>1.2633832976445396</v>
      </c>
      <c r="L81" s="69"/>
    </row>
    <row r="82" spans="1:12">
      <c r="A82" s="142"/>
      <c r="B82" s="146">
        <v>2018</v>
      </c>
      <c r="C82" s="147">
        <v>56500</v>
      </c>
      <c r="D82" s="147">
        <v>4630</v>
      </c>
      <c r="E82" s="147">
        <v>3120</v>
      </c>
      <c r="F82" s="147">
        <v>810</v>
      </c>
      <c r="G82" s="147">
        <v>61900</v>
      </c>
      <c r="H82" s="151">
        <f t="shared" ref="H82:H86" si="36">C82/G82*100</f>
        <v>91.276252019386106</v>
      </c>
      <c r="I82" s="151">
        <f t="shared" ref="I82:I86" si="37">D82/G82*100</f>
        <v>7.479806138933764</v>
      </c>
      <c r="J82" s="151">
        <f t="shared" ref="J82:J86" si="38">E82/G82*100</f>
        <v>5.0403877221324711</v>
      </c>
      <c r="K82" s="151">
        <f t="shared" ref="K82:K86" si="39">F82/G82*100</f>
        <v>1.308562197092084</v>
      </c>
      <c r="L82" s="69"/>
    </row>
    <row r="83" spans="1:12">
      <c r="A83" s="142"/>
      <c r="B83" s="149">
        <v>2023</v>
      </c>
      <c r="C83" s="147">
        <v>64300</v>
      </c>
      <c r="D83" s="147">
        <v>5580</v>
      </c>
      <c r="E83" s="147">
        <v>4460</v>
      </c>
      <c r="F83" s="147">
        <v>1050</v>
      </c>
      <c r="G83" s="147">
        <v>71900</v>
      </c>
      <c r="H83" s="151">
        <f t="shared" si="36"/>
        <v>89.429763560500703</v>
      </c>
      <c r="I83" s="151">
        <f t="shared" si="37"/>
        <v>7.7607788595271208</v>
      </c>
      <c r="J83" s="151">
        <f t="shared" si="38"/>
        <v>6.2030598052851182</v>
      </c>
      <c r="K83" s="151">
        <f t="shared" si="39"/>
        <v>1.4603616133518775</v>
      </c>
      <c r="L83" s="69"/>
    </row>
    <row r="84" spans="1:12">
      <c r="A84" s="142"/>
      <c r="B84" s="146">
        <v>2028</v>
      </c>
      <c r="C84" s="147">
        <v>69600</v>
      </c>
      <c r="D84" s="147">
        <v>6560</v>
      </c>
      <c r="E84" s="147">
        <v>5660</v>
      </c>
      <c r="F84" s="147">
        <v>1300</v>
      </c>
      <c r="G84" s="147">
        <v>79200</v>
      </c>
      <c r="H84" s="151">
        <f t="shared" si="36"/>
        <v>87.878787878787875</v>
      </c>
      <c r="I84" s="151">
        <f t="shared" si="37"/>
        <v>8.2828282828282838</v>
      </c>
      <c r="J84" s="151">
        <f t="shared" si="38"/>
        <v>7.1464646464646471</v>
      </c>
      <c r="K84" s="151">
        <f t="shared" si="39"/>
        <v>1.6414141414141417</v>
      </c>
      <c r="L84" s="69"/>
    </row>
    <row r="85" spans="1:12">
      <c r="A85" s="142"/>
      <c r="B85" s="146">
        <v>2033</v>
      </c>
      <c r="C85" s="147">
        <v>75100</v>
      </c>
      <c r="D85" s="147">
        <v>7620</v>
      </c>
      <c r="E85" s="147">
        <v>6870</v>
      </c>
      <c r="F85" s="147">
        <v>1570</v>
      </c>
      <c r="G85" s="147">
        <v>86200</v>
      </c>
      <c r="H85" s="151">
        <f t="shared" si="36"/>
        <v>87.122969837587007</v>
      </c>
      <c r="I85" s="151">
        <f t="shared" si="37"/>
        <v>8.8399071925754065</v>
      </c>
      <c r="J85" s="151">
        <f t="shared" si="38"/>
        <v>7.9698375870069604</v>
      </c>
      <c r="K85" s="151">
        <f t="shared" si="39"/>
        <v>1.8213457076566124</v>
      </c>
      <c r="L85" s="69"/>
    </row>
    <row r="86" spans="1:12">
      <c r="A86" s="142"/>
      <c r="B86" s="146">
        <v>2038</v>
      </c>
      <c r="C86" s="147">
        <v>80700</v>
      </c>
      <c r="D86" s="147">
        <v>8760</v>
      </c>
      <c r="E86" s="147">
        <v>8100</v>
      </c>
      <c r="F86" s="147">
        <v>1860</v>
      </c>
      <c r="G86" s="147">
        <v>92900</v>
      </c>
      <c r="H86" s="151">
        <f t="shared" si="36"/>
        <v>86.867599569429501</v>
      </c>
      <c r="I86" s="151">
        <f t="shared" si="37"/>
        <v>9.4294940796555444</v>
      </c>
      <c r="J86" s="151">
        <f t="shared" si="38"/>
        <v>8.7190527448869748</v>
      </c>
      <c r="K86" s="151">
        <f t="shared" si="39"/>
        <v>2.0021528525296017</v>
      </c>
      <c r="L86" s="69"/>
    </row>
    <row r="87" spans="1:12">
      <c r="A87" s="150" t="s">
        <v>253</v>
      </c>
      <c r="B87" s="149" t="s">
        <v>161</v>
      </c>
      <c r="C87" s="147">
        <f>C86-C81</f>
        <v>37000</v>
      </c>
      <c r="D87" s="147">
        <f t="shared" ref="D87:G87" si="40">D86-D81</f>
        <v>5300</v>
      </c>
      <c r="E87" s="147">
        <f t="shared" si="40"/>
        <v>6510</v>
      </c>
      <c r="F87" s="147">
        <f t="shared" si="40"/>
        <v>1270</v>
      </c>
      <c r="G87" s="147">
        <f t="shared" si="40"/>
        <v>46200</v>
      </c>
      <c r="H87" s="147" t="s">
        <v>162</v>
      </c>
      <c r="I87" s="147" t="s">
        <v>162</v>
      </c>
      <c r="J87" s="147" t="s">
        <v>162</v>
      </c>
      <c r="K87" s="147" t="s">
        <v>162</v>
      </c>
      <c r="L87" s="69"/>
    </row>
    <row r="88" spans="1:12">
      <c r="A88" s="316" t="s">
        <v>258</v>
      </c>
      <c r="B88" s="316"/>
      <c r="C88" s="151">
        <f>((C86-C81)/C86)/25*100</f>
        <v>1.8339529120198266</v>
      </c>
      <c r="D88" s="151">
        <f t="shared" ref="D88:G88" si="41">((D86-D81)/D86)/25*100</f>
        <v>2.4200913242009134</v>
      </c>
      <c r="E88" s="151">
        <f t="shared" si="41"/>
        <v>3.2148148148148148</v>
      </c>
      <c r="F88" s="151">
        <f t="shared" si="41"/>
        <v>2.7311827956989245</v>
      </c>
      <c r="G88" s="151">
        <f t="shared" si="41"/>
        <v>1.9892357373519913</v>
      </c>
      <c r="H88" s="151" t="s">
        <v>162</v>
      </c>
      <c r="I88" s="151" t="s">
        <v>162</v>
      </c>
      <c r="J88" s="151" t="s">
        <v>162</v>
      </c>
      <c r="K88" s="151" t="s">
        <v>162</v>
      </c>
      <c r="L88" s="70"/>
    </row>
    <row r="89" spans="1:12" ht="5.0999999999999996" customHeight="1">
      <c r="A89" s="317" t="s">
        <v>163</v>
      </c>
      <c r="B89" s="318"/>
      <c r="C89" s="318"/>
      <c r="D89" s="318"/>
      <c r="E89" s="318"/>
      <c r="F89" s="318"/>
      <c r="G89" s="318"/>
      <c r="H89" s="318"/>
      <c r="I89" s="318"/>
      <c r="J89" s="318"/>
      <c r="K89" s="319"/>
      <c r="L89" s="69"/>
    </row>
    <row r="90" spans="1:12" ht="13.9">
      <c r="A90" s="145" t="s">
        <v>170</v>
      </c>
      <c r="B90" s="146" t="s">
        <v>252</v>
      </c>
      <c r="C90" s="147">
        <v>28800</v>
      </c>
      <c r="D90" s="147">
        <v>2490</v>
      </c>
      <c r="E90" s="147">
        <v>1400</v>
      </c>
      <c r="F90" s="147">
        <v>1160</v>
      </c>
      <c r="G90" s="147">
        <v>32300</v>
      </c>
      <c r="H90" s="151">
        <f>C90/G90*100</f>
        <v>89.164086687306494</v>
      </c>
      <c r="I90" s="151">
        <f>D90/G90*100</f>
        <v>7.7089783281733739</v>
      </c>
      <c r="J90" s="151">
        <f>E90/G90*100</f>
        <v>4.3343653250773997</v>
      </c>
      <c r="K90" s="151">
        <f>F90/G90*100</f>
        <v>3.5913312693498449</v>
      </c>
      <c r="L90" s="69"/>
    </row>
    <row r="91" spans="1:12">
      <c r="A91" s="142"/>
      <c r="B91" s="146">
        <v>2018</v>
      </c>
      <c r="C91" s="147">
        <v>30000</v>
      </c>
      <c r="D91" s="147">
        <v>3120</v>
      </c>
      <c r="E91" s="147">
        <v>2000</v>
      </c>
      <c r="F91" s="147">
        <v>1500</v>
      </c>
      <c r="G91" s="147">
        <v>34700</v>
      </c>
      <c r="H91" s="151">
        <f t="shared" ref="H91:H95" si="42">C91/G91*100</f>
        <v>86.455331412103746</v>
      </c>
      <c r="I91" s="151">
        <f t="shared" ref="I91:I95" si="43">D91/G91*100</f>
        <v>8.9913544668587893</v>
      </c>
      <c r="J91" s="151">
        <f t="shared" ref="J91:J95" si="44">E91/G91*100</f>
        <v>5.7636887608069163</v>
      </c>
      <c r="K91" s="151">
        <f t="shared" ref="K91:K95" si="45">F91/G91*100</f>
        <v>4.3227665706051877</v>
      </c>
      <c r="L91" s="69"/>
    </row>
    <row r="92" spans="1:12">
      <c r="A92" s="142"/>
      <c r="B92" s="149">
        <v>2023</v>
      </c>
      <c r="C92" s="147">
        <v>30900</v>
      </c>
      <c r="D92" s="147">
        <v>3610</v>
      </c>
      <c r="E92" s="147">
        <v>2360</v>
      </c>
      <c r="F92" s="147">
        <v>1820</v>
      </c>
      <c r="G92" s="147">
        <v>36300</v>
      </c>
      <c r="H92" s="151">
        <f t="shared" si="42"/>
        <v>85.123966942148769</v>
      </c>
      <c r="I92" s="151">
        <f t="shared" si="43"/>
        <v>9.9449035812672175</v>
      </c>
      <c r="J92" s="151">
        <f t="shared" si="44"/>
        <v>6.5013774104683186</v>
      </c>
      <c r="K92" s="151">
        <f t="shared" si="45"/>
        <v>5.0137741046831952</v>
      </c>
      <c r="L92" s="69"/>
    </row>
    <row r="93" spans="1:12">
      <c r="A93" s="142"/>
      <c r="B93" s="146">
        <v>2028</v>
      </c>
      <c r="C93" s="147">
        <v>31800</v>
      </c>
      <c r="D93" s="147">
        <v>4090</v>
      </c>
      <c r="E93" s="147">
        <v>2680</v>
      </c>
      <c r="F93" s="147">
        <v>2120</v>
      </c>
      <c r="G93" s="147">
        <v>37800</v>
      </c>
      <c r="H93" s="151">
        <f t="shared" si="42"/>
        <v>84.126984126984127</v>
      </c>
      <c r="I93" s="151">
        <f t="shared" si="43"/>
        <v>10.82010582010582</v>
      </c>
      <c r="J93" s="151">
        <f t="shared" si="44"/>
        <v>7.0899470899470893</v>
      </c>
      <c r="K93" s="151">
        <f t="shared" si="45"/>
        <v>5.6084656084656084</v>
      </c>
      <c r="L93" s="69"/>
    </row>
    <row r="94" spans="1:12">
      <c r="A94" s="142"/>
      <c r="B94" s="146">
        <v>2033</v>
      </c>
      <c r="C94" s="147">
        <v>32700</v>
      </c>
      <c r="D94" s="147">
        <v>4620</v>
      </c>
      <c r="E94" s="147">
        <v>3010</v>
      </c>
      <c r="F94" s="147">
        <v>2460</v>
      </c>
      <c r="G94" s="147">
        <v>39200</v>
      </c>
      <c r="H94" s="151">
        <f t="shared" si="42"/>
        <v>83.418367346938766</v>
      </c>
      <c r="I94" s="151">
        <f t="shared" si="43"/>
        <v>11.785714285714285</v>
      </c>
      <c r="J94" s="151">
        <f t="shared" si="44"/>
        <v>7.6785714285714288</v>
      </c>
      <c r="K94" s="151">
        <f t="shared" si="45"/>
        <v>6.2755102040816331</v>
      </c>
      <c r="L94" s="69"/>
    </row>
    <row r="95" spans="1:12">
      <c r="A95" s="142"/>
      <c r="B95" s="146">
        <v>2038</v>
      </c>
      <c r="C95" s="147">
        <v>33400</v>
      </c>
      <c r="D95" s="147">
        <v>5220</v>
      </c>
      <c r="E95" s="147">
        <v>3340</v>
      </c>
      <c r="F95" s="147">
        <v>2860</v>
      </c>
      <c r="G95" s="147">
        <v>40500</v>
      </c>
      <c r="H95" s="151">
        <f t="shared" si="42"/>
        <v>82.46913580246914</v>
      </c>
      <c r="I95" s="151">
        <f t="shared" si="43"/>
        <v>12.888888888888889</v>
      </c>
      <c r="J95" s="151">
        <f t="shared" si="44"/>
        <v>8.2469135802469129</v>
      </c>
      <c r="K95" s="151">
        <f t="shared" si="45"/>
        <v>7.0617283950617278</v>
      </c>
      <c r="L95" s="69"/>
    </row>
    <row r="96" spans="1:12">
      <c r="A96" s="150" t="s">
        <v>253</v>
      </c>
      <c r="B96" s="149" t="s">
        <v>161</v>
      </c>
      <c r="C96" s="147">
        <f>C95-C90</f>
        <v>4600</v>
      </c>
      <c r="D96" s="147">
        <f t="shared" ref="D96:G96" si="46">D95-D90</f>
        <v>2730</v>
      </c>
      <c r="E96" s="147">
        <f t="shared" si="46"/>
        <v>1940</v>
      </c>
      <c r="F96" s="147">
        <f t="shared" si="46"/>
        <v>1700</v>
      </c>
      <c r="G96" s="147">
        <f t="shared" si="46"/>
        <v>8200</v>
      </c>
      <c r="H96" s="147" t="s">
        <v>162</v>
      </c>
      <c r="I96" s="147" t="s">
        <v>162</v>
      </c>
      <c r="J96" s="147" t="s">
        <v>162</v>
      </c>
      <c r="K96" s="147" t="s">
        <v>162</v>
      </c>
      <c r="L96" s="69"/>
    </row>
    <row r="97" spans="1:12">
      <c r="A97" s="316" t="s">
        <v>258</v>
      </c>
      <c r="B97" s="316"/>
      <c r="C97" s="151">
        <f>((C95-C90)/C90)/25*100</f>
        <v>0.63888888888888884</v>
      </c>
      <c r="D97" s="151">
        <f t="shared" ref="D97:G97" si="47">((D95-D90)/D90)/25*100</f>
        <v>4.3855421686746991</v>
      </c>
      <c r="E97" s="151">
        <f t="shared" si="47"/>
        <v>5.5428571428571427</v>
      </c>
      <c r="F97" s="151">
        <f t="shared" si="47"/>
        <v>5.8620689655172411</v>
      </c>
      <c r="G97" s="151">
        <f t="shared" si="47"/>
        <v>1.0154798761609907</v>
      </c>
      <c r="H97" s="151" t="s">
        <v>162</v>
      </c>
      <c r="I97" s="151" t="s">
        <v>162</v>
      </c>
      <c r="J97" s="151" t="s">
        <v>162</v>
      </c>
      <c r="K97" s="151" t="s">
        <v>162</v>
      </c>
      <c r="L97" s="70"/>
    </row>
    <row r="98" spans="1:12" ht="5.0999999999999996" customHeight="1">
      <c r="A98" s="317" t="s">
        <v>163</v>
      </c>
      <c r="B98" s="318"/>
      <c r="C98" s="318"/>
      <c r="D98" s="318"/>
      <c r="E98" s="318"/>
      <c r="F98" s="318"/>
      <c r="G98" s="318"/>
      <c r="H98" s="318"/>
      <c r="I98" s="318"/>
      <c r="J98" s="318"/>
      <c r="K98" s="319"/>
      <c r="L98" s="69"/>
    </row>
    <row r="99" spans="1:12" ht="13.9">
      <c r="A99" s="145" t="s">
        <v>171</v>
      </c>
      <c r="B99" s="146" t="s">
        <v>252</v>
      </c>
      <c r="C99" s="147">
        <v>42700</v>
      </c>
      <c r="D99" s="147">
        <v>3550</v>
      </c>
      <c r="E99" s="147">
        <v>1200</v>
      </c>
      <c r="F99" s="147">
        <v>560</v>
      </c>
      <c r="G99" s="147">
        <v>45400</v>
      </c>
      <c r="H99" s="151">
        <f>C99/G99*100</f>
        <v>94.052863436123346</v>
      </c>
      <c r="I99" s="151">
        <f>D99/G99*100</f>
        <v>7.819383259911894</v>
      </c>
      <c r="J99" s="151">
        <f>E99/G99*100</f>
        <v>2.643171806167401</v>
      </c>
      <c r="K99" s="151">
        <f>F99/G99*100</f>
        <v>1.2334801762114538</v>
      </c>
      <c r="L99" s="69"/>
    </row>
    <row r="100" spans="1:12">
      <c r="A100" s="142"/>
      <c r="B100" s="146">
        <v>2018</v>
      </c>
      <c r="C100" s="147">
        <v>44100</v>
      </c>
      <c r="D100" s="147">
        <v>4130</v>
      </c>
      <c r="E100" s="147">
        <v>1800</v>
      </c>
      <c r="F100" s="147">
        <v>720</v>
      </c>
      <c r="G100" s="147">
        <v>47400</v>
      </c>
      <c r="H100" s="151">
        <f t="shared" ref="H100:H104" si="48">C100/G100*100</f>
        <v>93.037974683544306</v>
      </c>
      <c r="I100" s="151">
        <f t="shared" ref="I100:I104" si="49">D100/G100*100</f>
        <v>8.7130801687763721</v>
      </c>
      <c r="J100" s="151">
        <f t="shared" ref="J100:J104" si="50">E100/G100*100</f>
        <v>3.79746835443038</v>
      </c>
      <c r="K100" s="151">
        <f t="shared" ref="K100:K104" si="51">F100/G100*100</f>
        <v>1.5189873417721518</v>
      </c>
      <c r="L100" s="69"/>
    </row>
    <row r="101" spans="1:12">
      <c r="A101" s="142"/>
      <c r="B101" s="149">
        <v>2023</v>
      </c>
      <c r="C101" s="147">
        <v>44800</v>
      </c>
      <c r="D101" s="147">
        <v>4710</v>
      </c>
      <c r="E101" s="147">
        <v>2380</v>
      </c>
      <c r="F101" s="147">
        <v>890</v>
      </c>
      <c r="G101" s="147">
        <v>48500</v>
      </c>
      <c r="H101" s="151">
        <f t="shared" si="48"/>
        <v>92.371134020618555</v>
      </c>
      <c r="I101" s="151">
        <f t="shared" si="49"/>
        <v>9.711340206185568</v>
      </c>
      <c r="J101" s="151">
        <f t="shared" si="50"/>
        <v>4.9072164948453612</v>
      </c>
      <c r="K101" s="151">
        <f t="shared" si="51"/>
        <v>1.8350515463917527</v>
      </c>
      <c r="L101" s="69"/>
    </row>
    <row r="102" spans="1:12">
      <c r="A102" s="142"/>
      <c r="B102" s="146">
        <v>2028</v>
      </c>
      <c r="C102" s="147">
        <v>45500</v>
      </c>
      <c r="D102" s="147">
        <v>5340</v>
      </c>
      <c r="E102" s="147">
        <v>2960</v>
      </c>
      <c r="F102" s="147">
        <v>1070</v>
      </c>
      <c r="G102" s="147">
        <v>49400</v>
      </c>
      <c r="H102" s="151">
        <f t="shared" si="48"/>
        <v>92.10526315789474</v>
      </c>
      <c r="I102" s="151">
        <f t="shared" si="49"/>
        <v>10.809716599190283</v>
      </c>
      <c r="J102" s="151">
        <f t="shared" si="50"/>
        <v>5.9919028340080969</v>
      </c>
      <c r="K102" s="151">
        <f t="shared" si="51"/>
        <v>2.165991902834008</v>
      </c>
      <c r="L102" s="69"/>
    </row>
    <row r="103" spans="1:12">
      <c r="A103" s="142"/>
      <c r="B103" s="146">
        <v>2033</v>
      </c>
      <c r="C103" s="147">
        <v>45900</v>
      </c>
      <c r="D103" s="147">
        <v>6030</v>
      </c>
      <c r="E103" s="147">
        <v>3550</v>
      </c>
      <c r="F103" s="147">
        <v>1270</v>
      </c>
      <c r="G103" s="147">
        <v>50000</v>
      </c>
      <c r="H103" s="151">
        <f t="shared" si="48"/>
        <v>91.8</v>
      </c>
      <c r="I103" s="151">
        <f t="shared" si="49"/>
        <v>12.06</v>
      </c>
      <c r="J103" s="151">
        <f t="shared" si="50"/>
        <v>7.1</v>
      </c>
      <c r="K103" s="151">
        <f t="shared" si="51"/>
        <v>2.54</v>
      </c>
      <c r="L103" s="69"/>
    </row>
    <row r="104" spans="1:12">
      <c r="A104" s="142"/>
      <c r="B104" s="146">
        <v>2038</v>
      </c>
      <c r="C104" s="147">
        <v>45900</v>
      </c>
      <c r="D104" s="147">
        <v>6800</v>
      </c>
      <c r="E104" s="147">
        <v>4140</v>
      </c>
      <c r="F104" s="147">
        <v>1500</v>
      </c>
      <c r="G104" s="147">
        <v>50200</v>
      </c>
      <c r="H104" s="151">
        <f t="shared" si="48"/>
        <v>91.434262948207163</v>
      </c>
      <c r="I104" s="151">
        <f t="shared" si="49"/>
        <v>13.545816733067728</v>
      </c>
      <c r="J104" s="151">
        <f t="shared" si="50"/>
        <v>8.2470119521912348</v>
      </c>
      <c r="K104" s="151">
        <f t="shared" si="51"/>
        <v>2.9880478087649402</v>
      </c>
      <c r="L104" s="69"/>
    </row>
    <row r="105" spans="1:12">
      <c r="A105" s="150" t="s">
        <v>253</v>
      </c>
      <c r="B105" s="149" t="s">
        <v>161</v>
      </c>
      <c r="C105" s="147">
        <f>C104-C99</f>
        <v>3200</v>
      </c>
      <c r="D105" s="147">
        <f t="shared" ref="D105:G105" si="52">D104-D99</f>
        <v>3250</v>
      </c>
      <c r="E105" s="147">
        <f t="shared" si="52"/>
        <v>2940</v>
      </c>
      <c r="F105" s="147">
        <f t="shared" si="52"/>
        <v>940</v>
      </c>
      <c r="G105" s="147">
        <f t="shared" si="52"/>
        <v>4800</v>
      </c>
      <c r="H105" s="147" t="s">
        <v>162</v>
      </c>
      <c r="I105" s="147" t="s">
        <v>162</v>
      </c>
      <c r="J105" s="147" t="s">
        <v>162</v>
      </c>
      <c r="K105" s="147" t="s">
        <v>162</v>
      </c>
      <c r="L105" s="69"/>
    </row>
    <row r="106" spans="1:12">
      <c r="A106" s="316" t="s">
        <v>258</v>
      </c>
      <c r="B106" s="316"/>
      <c r="C106" s="151">
        <f>((C104-C99)/C99)/25*100</f>
        <v>0.29976580796252927</v>
      </c>
      <c r="D106" s="151">
        <f t="shared" ref="D106:G106" si="53">((D104-D99)/D99)/25*100</f>
        <v>3.6619718309859155</v>
      </c>
      <c r="E106" s="151">
        <f t="shared" si="53"/>
        <v>9.8000000000000007</v>
      </c>
      <c r="F106" s="151">
        <f t="shared" si="53"/>
        <v>6.7142857142857144</v>
      </c>
      <c r="G106" s="151">
        <f t="shared" si="53"/>
        <v>0.42290748898678421</v>
      </c>
      <c r="H106" s="151" t="s">
        <v>162</v>
      </c>
      <c r="I106" s="151" t="s">
        <v>162</v>
      </c>
      <c r="J106" s="151" t="s">
        <v>162</v>
      </c>
      <c r="K106" s="151" t="s">
        <v>162</v>
      </c>
      <c r="L106" s="70"/>
    </row>
    <row r="107" spans="1:12" ht="5.0999999999999996" customHeight="1">
      <c r="A107" s="317" t="s">
        <v>163</v>
      </c>
      <c r="B107" s="318"/>
      <c r="C107" s="318"/>
      <c r="D107" s="318"/>
      <c r="E107" s="318"/>
      <c r="F107" s="318"/>
      <c r="G107" s="318"/>
      <c r="H107" s="318"/>
      <c r="I107" s="318"/>
      <c r="J107" s="318"/>
      <c r="K107" s="319"/>
      <c r="L107" s="69"/>
    </row>
    <row r="108" spans="1:12" ht="13.9">
      <c r="A108" s="145" t="s">
        <v>172</v>
      </c>
      <c r="B108" s="146" t="s">
        <v>252</v>
      </c>
      <c r="C108" s="147">
        <v>3980</v>
      </c>
      <c r="D108" s="147">
        <v>310</v>
      </c>
      <c r="E108" s="147">
        <v>200</v>
      </c>
      <c r="F108" s="147">
        <v>60</v>
      </c>
      <c r="G108" s="147">
        <v>4300</v>
      </c>
      <c r="H108" s="151">
        <f>C108/G108*100</f>
        <v>92.558139534883722</v>
      </c>
      <c r="I108" s="151">
        <f>D108/G108*100</f>
        <v>7.2093023255813957</v>
      </c>
      <c r="J108" s="151">
        <f>E108/G108*100</f>
        <v>4.6511627906976747</v>
      </c>
      <c r="K108" s="151">
        <f>F108/G108*100</f>
        <v>1.3953488372093024</v>
      </c>
      <c r="L108" s="69"/>
    </row>
    <row r="109" spans="1:12">
      <c r="A109" s="142"/>
      <c r="B109" s="146">
        <v>2018</v>
      </c>
      <c r="C109" s="147">
        <v>4220</v>
      </c>
      <c r="D109" s="147">
        <v>380</v>
      </c>
      <c r="E109" s="147">
        <v>270</v>
      </c>
      <c r="F109" s="147">
        <v>80</v>
      </c>
      <c r="G109" s="147">
        <v>4680</v>
      </c>
      <c r="H109" s="151">
        <f t="shared" ref="H109:H113" si="54">C109/G109*100</f>
        <v>90.17094017094017</v>
      </c>
      <c r="I109" s="151">
        <f t="shared" ref="I109:I113" si="55">D109/G109*100</f>
        <v>8.1196581196581192</v>
      </c>
      <c r="J109" s="151">
        <f t="shared" ref="J109:J113" si="56">E109/G109*100</f>
        <v>5.7692307692307692</v>
      </c>
      <c r="K109" s="151">
        <f t="shared" ref="K109:K113" si="57">F109/G109*100</f>
        <v>1.7094017094017095</v>
      </c>
      <c r="L109" s="69"/>
    </row>
    <row r="110" spans="1:12">
      <c r="A110" s="142"/>
      <c r="B110" s="149">
        <v>2023</v>
      </c>
      <c r="C110" s="147">
        <v>4230</v>
      </c>
      <c r="D110" s="147">
        <v>440</v>
      </c>
      <c r="E110" s="147">
        <v>330</v>
      </c>
      <c r="F110" s="147">
        <v>110</v>
      </c>
      <c r="G110" s="147">
        <v>4790</v>
      </c>
      <c r="H110" s="151">
        <f t="shared" si="54"/>
        <v>88.308977035490614</v>
      </c>
      <c r="I110" s="151">
        <f t="shared" si="55"/>
        <v>9.1858037578288094</v>
      </c>
      <c r="J110" s="151">
        <f t="shared" si="56"/>
        <v>6.8893528183716075</v>
      </c>
      <c r="K110" s="151">
        <f t="shared" si="57"/>
        <v>2.2964509394572024</v>
      </c>
      <c r="L110" s="69"/>
    </row>
    <row r="111" spans="1:12">
      <c r="A111" s="142"/>
      <c r="B111" s="146">
        <v>2028</v>
      </c>
      <c r="C111" s="147">
        <v>4210</v>
      </c>
      <c r="D111" s="147">
        <v>500</v>
      </c>
      <c r="E111" s="147">
        <v>370</v>
      </c>
      <c r="F111" s="147">
        <v>130</v>
      </c>
      <c r="G111" s="147">
        <v>4880</v>
      </c>
      <c r="H111" s="151">
        <f t="shared" si="54"/>
        <v>86.270491803278688</v>
      </c>
      <c r="I111" s="151">
        <f t="shared" si="55"/>
        <v>10.245901639344263</v>
      </c>
      <c r="J111" s="151">
        <f t="shared" si="56"/>
        <v>7.581967213114754</v>
      </c>
      <c r="K111" s="151">
        <f t="shared" si="57"/>
        <v>2.6639344262295079</v>
      </c>
      <c r="L111" s="69"/>
    </row>
    <row r="112" spans="1:12">
      <c r="A112" s="142"/>
      <c r="B112" s="146">
        <v>2033</v>
      </c>
      <c r="C112" s="147">
        <v>4180</v>
      </c>
      <c r="D112" s="147">
        <v>570</v>
      </c>
      <c r="E112" s="147">
        <v>420</v>
      </c>
      <c r="F112" s="147">
        <v>150</v>
      </c>
      <c r="G112" s="147">
        <v>4930</v>
      </c>
      <c r="H112" s="151">
        <f t="shared" si="54"/>
        <v>84.78701825557809</v>
      </c>
      <c r="I112" s="151">
        <f t="shared" si="55"/>
        <v>11.561866125760648</v>
      </c>
      <c r="J112" s="151">
        <f t="shared" si="56"/>
        <v>8.5192697768762677</v>
      </c>
      <c r="K112" s="151">
        <f t="shared" si="57"/>
        <v>3.0425963488843815</v>
      </c>
      <c r="L112" s="69"/>
    </row>
    <row r="113" spans="1:12">
      <c r="A113" s="142"/>
      <c r="B113" s="146">
        <v>2038</v>
      </c>
      <c r="C113" s="147">
        <v>4130</v>
      </c>
      <c r="D113" s="147">
        <v>640</v>
      </c>
      <c r="E113" s="147">
        <v>460</v>
      </c>
      <c r="F113" s="147">
        <v>180</v>
      </c>
      <c r="G113" s="147">
        <v>4980</v>
      </c>
      <c r="H113" s="151">
        <f t="shared" si="54"/>
        <v>82.931726907630519</v>
      </c>
      <c r="I113" s="151">
        <f t="shared" si="55"/>
        <v>12.851405622489958</v>
      </c>
      <c r="J113" s="151">
        <f t="shared" si="56"/>
        <v>9.236947791164658</v>
      </c>
      <c r="K113" s="151">
        <f t="shared" si="57"/>
        <v>3.6144578313253009</v>
      </c>
      <c r="L113" s="69"/>
    </row>
    <row r="114" spans="1:12">
      <c r="A114" s="150" t="s">
        <v>253</v>
      </c>
      <c r="B114" s="149" t="s">
        <v>161</v>
      </c>
      <c r="C114" s="147">
        <f>C113-C108</f>
        <v>150</v>
      </c>
      <c r="D114" s="147">
        <f t="shared" ref="D114:G114" si="58">D113-D108</f>
        <v>330</v>
      </c>
      <c r="E114" s="147">
        <f t="shared" si="58"/>
        <v>260</v>
      </c>
      <c r="F114" s="147">
        <f t="shared" si="58"/>
        <v>120</v>
      </c>
      <c r="G114" s="147">
        <f t="shared" si="58"/>
        <v>680</v>
      </c>
      <c r="H114" s="147" t="s">
        <v>162</v>
      </c>
      <c r="I114" s="147" t="s">
        <v>162</v>
      </c>
      <c r="J114" s="147" t="s">
        <v>162</v>
      </c>
      <c r="K114" s="147" t="s">
        <v>162</v>
      </c>
      <c r="L114" s="69"/>
    </row>
    <row r="115" spans="1:12">
      <c r="A115" s="316" t="s">
        <v>258</v>
      </c>
      <c r="B115" s="316"/>
      <c r="C115" s="151">
        <f>((C113-C108)/C108)/25*100</f>
        <v>0.15075376884422109</v>
      </c>
      <c r="D115" s="151">
        <f t="shared" ref="D115:G115" si="59">((D113-D108)/D108)/25*100</f>
        <v>4.258064516129032</v>
      </c>
      <c r="E115" s="151">
        <f t="shared" si="59"/>
        <v>5.2</v>
      </c>
      <c r="F115" s="151">
        <f t="shared" si="59"/>
        <v>8</v>
      </c>
      <c r="G115" s="151">
        <f t="shared" si="59"/>
        <v>0.63255813953488371</v>
      </c>
      <c r="H115" s="151" t="s">
        <v>162</v>
      </c>
      <c r="I115" s="151" t="s">
        <v>162</v>
      </c>
      <c r="J115" s="151" t="s">
        <v>162</v>
      </c>
      <c r="K115" s="151" t="s">
        <v>162</v>
      </c>
      <c r="L115" s="70"/>
    </row>
    <row r="116" spans="1:12" ht="5.0999999999999996" customHeight="1">
      <c r="A116" s="317" t="s">
        <v>163</v>
      </c>
      <c r="B116" s="318"/>
      <c r="C116" s="318"/>
      <c r="D116" s="318"/>
      <c r="E116" s="318"/>
      <c r="F116" s="318"/>
      <c r="G116" s="318"/>
      <c r="H116" s="318"/>
      <c r="I116" s="318"/>
      <c r="J116" s="318"/>
      <c r="K116" s="319"/>
      <c r="L116" s="69"/>
    </row>
    <row r="117" spans="1:12" ht="13.9">
      <c r="A117" s="145" t="s">
        <v>173</v>
      </c>
      <c r="B117" s="146" t="s">
        <v>252</v>
      </c>
      <c r="C117" s="147">
        <v>7310</v>
      </c>
      <c r="D117" s="147">
        <v>530</v>
      </c>
      <c r="E117" s="147">
        <v>240</v>
      </c>
      <c r="F117" s="147">
        <v>50</v>
      </c>
      <c r="G117" s="147">
        <v>7810</v>
      </c>
      <c r="H117" s="151">
        <f>C117/G117*100</f>
        <v>93.597951344430214</v>
      </c>
      <c r="I117" s="151">
        <f>D117/G117*100</f>
        <v>6.7861715749039693</v>
      </c>
      <c r="J117" s="151">
        <f>E117/G117*100</f>
        <v>3.0729833546734953</v>
      </c>
      <c r="K117" s="151">
        <f>F117/G117*100</f>
        <v>0.6402048655569782</v>
      </c>
      <c r="L117" s="69"/>
    </row>
    <row r="118" spans="1:12">
      <c r="A118" s="142"/>
      <c r="B118" s="146">
        <v>2018</v>
      </c>
      <c r="C118" s="147">
        <v>7400</v>
      </c>
      <c r="D118" s="147">
        <v>650</v>
      </c>
      <c r="E118" s="147">
        <v>360</v>
      </c>
      <c r="F118" s="147">
        <v>60</v>
      </c>
      <c r="G118" s="147">
        <v>8040</v>
      </c>
      <c r="H118" s="151">
        <f t="shared" ref="H118:H122" si="60">C118/G118*100</f>
        <v>92.039800995024876</v>
      </c>
      <c r="I118" s="151">
        <f t="shared" ref="I118:I122" si="61">D118/G118*100</f>
        <v>8.0845771144278622</v>
      </c>
      <c r="J118" s="151">
        <f t="shared" ref="J118:J122" si="62">E118/G118*100</f>
        <v>4.4776119402985071</v>
      </c>
      <c r="K118" s="151">
        <f t="shared" ref="K118:K122" si="63">F118/G118*100</f>
        <v>0.74626865671641784</v>
      </c>
      <c r="L118" s="69"/>
    </row>
    <row r="119" spans="1:12">
      <c r="A119" s="142"/>
      <c r="B119" s="149">
        <v>2023</v>
      </c>
      <c r="C119" s="147">
        <v>7440</v>
      </c>
      <c r="D119" s="147">
        <v>750</v>
      </c>
      <c r="E119" s="147">
        <v>440</v>
      </c>
      <c r="F119" s="147">
        <v>70</v>
      </c>
      <c r="G119" s="147">
        <v>8190</v>
      </c>
      <c r="H119" s="151">
        <f t="shared" si="60"/>
        <v>90.842490842490847</v>
      </c>
      <c r="I119" s="151">
        <f t="shared" si="61"/>
        <v>9.1575091575091569</v>
      </c>
      <c r="J119" s="151">
        <f t="shared" si="62"/>
        <v>5.3724053724053729</v>
      </c>
      <c r="K119" s="151">
        <f t="shared" si="63"/>
        <v>0.85470085470085477</v>
      </c>
      <c r="L119" s="69"/>
    </row>
    <row r="120" spans="1:12">
      <c r="A120" s="142"/>
      <c r="B120" s="146">
        <v>2028</v>
      </c>
      <c r="C120" s="147">
        <v>7460</v>
      </c>
      <c r="D120" s="147">
        <v>860</v>
      </c>
      <c r="E120" s="147">
        <v>520</v>
      </c>
      <c r="F120" s="147">
        <v>80</v>
      </c>
      <c r="G120" s="147">
        <v>8330</v>
      </c>
      <c r="H120" s="151">
        <f t="shared" si="60"/>
        <v>89.555822328931583</v>
      </c>
      <c r="I120" s="151">
        <f t="shared" si="61"/>
        <v>10.324129651860744</v>
      </c>
      <c r="J120" s="151">
        <f t="shared" si="62"/>
        <v>6.2424969987995196</v>
      </c>
      <c r="K120" s="151">
        <f t="shared" si="63"/>
        <v>0.96038415366146457</v>
      </c>
      <c r="L120" s="69"/>
    </row>
    <row r="121" spans="1:12">
      <c r="A121" s="142"/>
      <c r="B121" s="146">
        <v>2033</v>
      </c>
      <c r="C121" s="147">
        <v>7420</v>
      </c>
      <c r="D121" s="147">
        <v>990</v>
      </c>
      <c r="E121" s="147">
        <v>600</v>
      </c>
      <c r="F121" s="147">
        <v>90</v>
      </c>
      <c r="G121" s="147">
        <v>8420</v>
      </c>
      <c r="H121" s="151">
        <f t="shared" si="60"/>
        <v>88.123515439429937</v>
      </c>
      <c r="I121" s="151">
        <f t="shared" si="61"/>
        <v>11.75771971496437</v>
      </c>
      <c r="J121" s="151">
        <f t="shared" si="62"/>
        <v>7.1258907363420425</v>
      </c>
      <c r="K121" s="151">
        <f t="shared" si="63"/>
        <v>1.0688836104513064</v>
      </c>
      <c r="L121" s="69"/>
    </row>
    <row r="122" spans="1:12">
      <c r="A122" s="142"/>
      <c r="B122" s="146">
        <v>2038</v>
      </c>
      <c r="C122" s="147">
        <v>7330</v>
      </c>
      <c r="D122" s="147">
        <v>1140</v>
      </c>
      <c r="E122" s="147">
        <v>680</v>
      </c>
      <c r="F122" s="147">
        <v>100</v>
      </c>
      <c r="G122" s="147">
        <v>8480</v>
      </c>
      <c r="H122" s="151">
        <f t="shared" si="60"/>
        <v>86.438679245283026</v>
      </c>
      <c r="I122" s="151">
        <f t="shared" si="61"/>
        <v>13.443396226415095</v>
      </c>
      <c r="J122" s="151">
        <f t="shared" si="62"/>
        <v>8.0188679245283012</v>
      </c>
      <c r="K122" s="151">
        <f t="shared" si="63"/>
        <v>1.179245283018868</v>
      </c>
      <c r="L122" s="69"/>
    </row>
    <row r="123" spans="1:12">
      <c r="A123" s="150" t="s">
        <v>253</v>
      </c>
      <c r="B123" s="149" t="s">
        <v>161</v>
      </c>
      <c r="C123" s="147">
        <f>C122-C117</f>
        <v>20</v>
      </c>
      <c r="D123" s="147">
        <f t="shared" ref="D123:G123" si="64">D122-D117</f>
        <v>610</v>
      </c>
      <c r="E123" s="147">
        <f t="shared" si="64"/>
        <v>440</v>
      </c>
      <c r="F123" s="147">
        <f t="shared" si="64"/>
        <v>50</v>
      </c>
      <c r="G123" s="147">
        <f t="shared" si="64"/>
        <v>670</v>
      </c>
      <c r="H123" s="147" t="s">
        <v>162</v>
      </c>
      <c r="I123" s="147" t="s">
        <v>162</v>
      </c>
      <c r="J123" s="147" t="s">
        <v>162</v>
      </c>
      <c r="K123" s="147" t="s">
        <v>162</v>
      </c>
      <c r="L123" s="69"/>
    </row>
    <row r="124" spans="1:12">
      <c r="A124" s="316" t="s">
        <v>258</v>
      </c>
      <c r="B124" s="316"/>
      <c r="C124" s="151">
        <f>((C122-C117)/C117)/25*100</f>
        <v>1.094391244870041E-2</v>
      </c>
      <c r="D124" s="151">
        <f t="shared" ref="D124:G124" si="65">((D122-D117)/D117)/25*100</f>
        <v>4.6037735849056602</v>
      </c>
      <c r="E124" s="151">
        <f t="shared" si="65"/>
        <v>7.333333333333333</v>
      </c>
      <c r="F124" s="151">
        <f t="shared" si="65"/>
        <v>4</v>
      </c>
      <c r="G124" s="151">
        <f t="shared" si="65"/>
        <v>0.34314980793854033</v>
      </c>
      <c r="H124" s="151" t="s">
        <v>162</v>
      </c>
      <c r="I124" s="151" t="s">
        <v>162</v>
      </c>
      <c r="J124" s="151" t="s">
        <v>162</v>
      </c>
      <c r="K124" s="151" t="s">
        <v>162</v>
      </c>
      <c r="L124" s="70"/>
    </row>
    <row r="125" spans="1:12" ht="5.0999999999999996" customHeight="1">
      <c r="A125" s="317" t="s">
        <v>163</v>
      </c>
      <c r="B125" s="318"/>
      <c r="C125" s="318"/>
      <c r="D125" s="318"/>
      <c r="E125" s="318"/>
      <c r="F125" s="318"/>
      <c r="G125" s="318"/>
      <c r="H125" s="318"/>
      <c r="I125" s="318"/>
      <c r="J125" s="318"/>
      <c r="K125" s="319"/>
      <c r="L125" s="69"/>
    </row>
    <row r="126" spans="1:12" ht="13.9">
      <c r="A126" s="145" t="s">
        <v>174</v>
      </c>
      <c r="B126" s="146" t="s">
        <v>252</v>
      </c>
      <c r="C126" s="147">
        <v>19800</v>
      </c>
      <c r="D126" s="147">
        <v>1480</v>
      </c>
      <c r="E126" s="147">
        <v>730</v>
      </c>
      <c r="F126" s="147">
        <v>550</v>
      </c>
      <c r="G126" s="147">
        <v>21400</v>
      </c>
      <c r="H126" s="151">
        <f>C126/G126*100</f>
        <v>92.523364485981304</v>
      </c>
      <c r="I126" s="151">
        <f>D126/G126*100</f>
        <v>6.9158878504672892</v>
      </c>
      <c r="J126" s="151">
        <f>E126/G126*100</f>
        <v>3.4112149532710281</v>
      </c>
      <c r="K126" s="151">
        <f>F126/G126*100</f>
        <v>2.570093457943925</v>
      </c>
      <c r="L126" s="69"/>
    </row>
    <row r="127" spans="1:12">
      <c r="A127" s="142"/>
      <c r="B127" s="146">
        <v>2018</v>
      </c>
      <c r="C127" s="147">
        <v>19900</v>
      </c>
      <c r="D127" s="147">
        <v>1780</v>
      </c>
      <c r="E127" s="147">
        <v>1250</v>
      </c>
      <c r="F127" s="147">
        <v>760</v>
      </c>
      <c r="G127" s="147">
        <v>22100</v>
      </c>
      <c r="H127" s="151">
        <f t="shared" ref="H127:H131" si="66">C127/G127*100</f>
        <v>90.045248868778287</v>
      </c>
      <c r="I127" s="151">
        <f t="shared" ref="I127:I131" si="67">D127/G127*100</f>
        <v>8.0542986425339365</v>
      </c>
      <c r="J127" s="151">
        <f t="shared" ref="J127:J131" si="68">E127/G127*100</f>
        <v>5.6561085972850682</v>
      </c>
      <c r="K127" s="151">
        <f t="shared" ref="K127:K131" si="69">F127/G127*100</f>
        <v>3.4389140271493215</v>
      </c>
      <c r="L127" s="69"/>
    </row>
    <row r="128" spans="1:12">
      <c r="A128" s="142"/>
      <c r="B128" s="149">
        <v>2023</v>
      </c>
      <c r="C128" s="147">
        <v>20100</v>
      </c>
      <c r="D128" s="147">
        <v>2080</v>
      </c>
      <c r="E128" s="147">
        <v>1520</v>
      </c>
      <c r="F128" s="147">
        <v>970</v>
      </c>
      <c r="G128" s="147">
        <v>22300</v>
      </c>
      <c r="H128" s="151">
        <f t="shared" si="66"/>
        <v>90.134529147982065</v>
      </c>
      <c r="I128" s="151">
        <f t="shared" si="67"/>
        <v>9.3273542600896864</v>
      </c>
      <c r="J128" s="151">
        <f t="shared" si="68"/>
        <v>6.8161434977578468</v>
      </c>
      <c r="K128" s="151">
        <f t="shared" si="69"/>
        <v>4.3497757847533629</v>
      </c>
      <c r="L128" s="69"/>
    </row>
    <row r="129" spans="1:12">
      <c r="A129" s="142"/>
      <c r="B129" s="146">
        <v>2028</v>
      </c>
      <c r="C129" s="147">
        <v>20200</v>
      </c>
      <c r="D129" s="147">
        <v>2390</v>
      </c>
      <c r="E129" s="147">
        <v>1780</v>
      </c>
      <c r="F129" s="147">
        <v>1180</v>
      </c>
      <c r="G129" s="147">
        <v>22500</v>
      </c>
      <c r="H129" s="151">
        <f t="shared" si="66"/>
        <v>89.777777777777771</v>
      </c>
      <c r="I129" s="151">
        <f t="shared" si="67"/>
        <v>10.622222222222222</v>
      </c>
      <c r="J129" s="151">
        <f t="shared" si="68"/>
        <v>7.9111111111111105</v>
      </c>
      <c r="K129" s="151">
        <f t="shared" si="69"/>
        <v>5.2444444444444445</v>
      </c>
      <c r="L129" s="69"/>
    </row>
    <row r="130" spans="1:12">
      <c r="A130" s="142"/>
      <c r="B130" s="146">
        <v>2033</v>
      </c>
      <c r="C130" s="147">
        <v>20300</v>
      </c>
      <c r="D130" s="147">
        <v>2730</v>
      </c>
      <c r="E130" s="147">
        <v>2050</v>
      </c>
      <c r="F130" s="147">
        <v>1420</v>
      </c>
      <c r="G130" s="147">
        <v>22600</v>
      </c>
      <c r="H130" s="151">
        <f t="shared" si="66"/>
        <v>89.82300884955751</v>
      </c>
      <c r="I130" s="151">
        <f t="shared" si="67"/>
        <v>12.079646017699115</v>
      </c>
      <c r="J130" s="151">
        <f t="shared" si="68"/>
        <v>9.0707964601769913</v>
      </c>
      <c r="K130" s="151">
        <f t="shared" si="69"/>
        <v>6.283185840707965</v>
      </c>
      <c r="L130" s="69"/>
    </row>
    <row r="131" spans="1:12">
      <c r="A131" s="142"/>
      <c r="B131" s="146">
        <v>2038</v>
      </c>
      <c r="C131" s="147">
        <v>20200</v>
      </c>
      <c r="D131" s="147">
        <v>3120</v>
      </c>
      <c r="E131" s="147">
        <v>2310</v>
      </c>
      <c r="F131" s="147">
        <v>1700</v>
      </c>
      <c r="G131" s="147">
        <v>22600</v>
      </c>
      <c r="H131" s="151">
        <f t="shared" si="66"/>
        <v>89.380530973451329</v>
      </c>
      <c r="I131" s="151">
        <f t="shared" si="67"/>
        <v>13.805309734513274</v>
      </c>
      <c r="J131" s="151">
        <f t="shared" si="68"/>
        <v>10.221238938053096</v>
      </c>
      <c r="K131" s="151">
        <f t="shared" si="69"/>
        <v>7.5221238938053103</v>
      </c>
      <c r="L131" s="69"/>
    </row>
    <row r="132" spans="1:12">
      <c r="A132" s="150" t="s">
        <v>253</v>
      </c>
      <c r="B132" s="149" t="s">
        <v>161</v>
      </c>
      <c r="C132" s="147">
        <f>C131-C126</f>
        <v>400</v>
      </c>
      <c r="D132" s="147">
        <f t="shared" ref="D132:G132" si="70">D131-D126</f>
        <v>1640</v>
      </c>
      <c r="E132" s="147">
        <f t="shared" si="70"/>
        <v>1580</v>
      </c>
      <c r="F132" s="147">
        <f t="shared" si="70"/>
        <v>1150</v>
      </c>
      <c r="G132" s="147">
        <f t="shared" si="70"/>
        <v>1200</v>
      </c>
      <c r="H132" s="147" t="s">
        <v>162</v>
      </c>
      <c r="I132" s="147" t="s">
        <v>162</v>
      </c>
      <c r="J132" s="147" t="s">
        <v>162</v>
      </c>
      <c r="K132" s="147" t="s">
        <v>162</v>
      </c>
      <c r="L132" s="69"/>
    </row>
    <row r="133" spans="1:12">
      <c r="A133" s="316" t="s">
        <v>258</v>
      </c>
      <c r="B133" s="316"/>
      <c r="C133" s="151">
        <f>((C131-C126)/C126)/25*100</f>
        <v>8.0808080808080815E-2</v>
      </c>
      <c r="D133" s="151">
        <f t="shared" ref="D133:G133" si="71">((D131-D126)/D126)/25*100</f>
        <v>4.4324324324324325</v>
      </c>
      <c r="E133" s="151">
        <f t="shared" si="71"/>
        <v>8.6575342465753433</v>
      </c>
      <c r="F133" s="151">
        <f t="shared" si="71"/>
        <v>8.3636363636363633</v>
      </c>
      <c r="G133" s="151">
        <f t="shared" si="71"/>
        <v>0.22429906542056074</v>
      </c>
      <c r="H133" s="151" t="s">
        <v>162</v>
      </c>
      <c r="I133" s="151" t="s">
        <v>162</v>
      </c>
      <c r="J133" s="151" t="s">
        <v>162</v>
      </c>
      <c r="K133" s="151" t="s">
        <v>162</v>
      </c>
      <c r="L133" s="70"/>
    </row>
    <row r="134" spans="1:12">
      <c r="A134" s="76"/>
      <c r="B134" s="76"/>
      <c r="C134" s="76"/>
      <c r="D134" s="76"/>
      <c r="E134" s="76"/>
      <c r="F134" s="76"/>
      <c r="G134" s="76"/>
      <c r="H134" s="76"/>
      <c r="I134" s="76"/>
      <c r="J134" s="76"/>
      <c r="K134" s="76"/>
      <c r="L134" s="69"/>
    </row>
    <row r="135" spans="1:12">
      <c r="A135" s="67" t="s">
        <v>164</v>
      </c>
      <c r="B135" s="67"/>
      <c r="C135" s="67"/>
      <c r="D135" s="67"/>
      <c r="E135" s="67"/>
      <c r="F135" s="67"/>
      <c r="G135" s="67"/>
      <c r="H135" s="67"/>
      <c r="I135" s="74"/>
      <c r="J135" s="74"/>
      <c r="K135" s="69"/>
      <c r="L135" s="71"/>
    </row>
    <row r="136" spans="1:12">
      <c r="A136" s="68" t="s">
        <v>165</v>
      </c>
      <c r="B136" s="68"/>
      <c r="C136" s="68"/>
      <c r="D136" s="68"/>
      <c r="E136" s="68"/>
      <c r="F136" s="68"/>
      <c r="G136" s="68"/>
      <c r="H136" s="68"/>
      <c r="I136" s="68"/>
      <c r="J136" s="68"/>
      <c r="K136" s="68"/>
      <c r="L136" s="66"/>
    </row>
    <row r="137" spans="1:12">
      <c r="A137" s="69"/>
      <c r="B137" s="69"/>
      <c r="C137" s="69"/>
      <c r="D137" s="69"/>
      <c r="E137" s="69"/>
      <c r="F137" s="69"/>
      <c r="G137" s="69"/>
      <c r="H137" s="69"/>
      <c r="I137" s="69"/>
      <c r="J137" s="69"/>
      <c r="K137" s="69"/>
      <c r="L137" s="69"/>
    </row>
  </sheetData>
  <mergeCells count="32">
    <mergeCell ref="A62:K62"/>
    <mergeCell ref="A71:K71"/>
    <mergeCell ref="A80:K80"/>
    <mergeCell ref="A89:K89"/>
    <mergeCell ref="A98:K98"/>
    <mergeCell ref="A61:B61"/>
    <mergeCell ref="A4:A5"/>
    <mergeCell ref="C4:G4"/>
    <mergeCell ref="H4:K4"/>
    <mergeCell ref="A13:B13"/>
    <mergeCell ref="A22:B22"/>
    <mergeCell ref="A31:B31"/>
    <mergeCell ref="A34:K34"/>
    <mergeCell ref="A35:K35"/>
    <mergeCell ref="A36:K36"/>
    <mergeCell ref="A53:K53"/>
    <mergeCell ref="A43:A44"/>
    <mergeCell ref="B43:B44"/>
    <mergeCell ref="C43:G43"/>
    <mergeCell ref="H43:K43"/>
    <mergeCell ref="A52:B52"/>
    <mergeCell ref="A124:B124"/>
    <mergeCell ref="A133:B133"/>
    <mergeCell ref="A70:B70"/>
    <mergeCell ref="A79:B79"/>
    <mergeCell ref="A88:B88"/>
    <mergeCell ref="A97:B97"/>
    <mergeCell ref="A106:B106"/>
    <mergeCell ref="A115:B115"/>
    <mergeCell ref="A107:K107"/>
    <mergeCell ref="A116:K116"/>
    <mergeCell ref="A125:K125"/>
  </mergeCells>
  <pageMargins left="0.25" right="0.25"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_x0020_Year xmlns="5d29e23f-b0a4-4b40-8c87-caf985e87a4f">2018/2019</Financial_x0020_Year>
    <DocStatus xmlns="5d29e23f-b0a4-4b40-8c87-caf985e87a4f" xsi:nil="true"/>
    <Keyword xmlns="5d29e23f-b0a4-4b40-8c87-caf985e87a4f" xsi:nil="true"/>
    <Portfolios xmlns="1327cc19-325a-4b79-a860-9bf6a17edaba" xsi:nil="true"/>
    <Month xmlns="5d29e23f-b0a4-4b40-8c87-caf985e87a4f" xsi:nil="true"/>
    <Year xmlns="5d29e23f-b0a4-4b40-8c87-caf985e87a4f">2018</Year>
    <Project xmlns="1327cc19-325a-4b79-a860-9bf6a17edaba">Canterbury's people website</Project>
    <_dlc_DocId xmlns="5d29e23f-b0a4-4b40-8c87-caf985e87a4f">DOCID-1313-123</_dlc_DocId>
    <_dlc_DocIdUrl xmlns="5d29e23f-b0a4-4b40-8c87-caf985e87a4f">
      <Url>https://punakorero/groups/stratpol/_layouts/15/DocIdRedir.aspx?ID=DOCID-1313-123</Url>
      <Description>DOCID-1313-123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DB0DCFEA867D8443AB344EBBC178B1AC" ma:contentTypeVersion="6" ma:contentTypeDescription="" ma:contentTypeScope="" ma:versionID="10b3521a899e990529309ef3f5ce5d28">
  <xsd:schema xmlns:xsd="http://www.w3.org/2001/XMLSchema" xmlns:xs="http://www.w3.org/2001/XMLSchema" xmlns:p="http://schemas.microsoft.com/office/2006/metadata/properties" xmlns:ns2="5d29e23f-b0a4-4b40-8c87-caf985e87a4f" xmlns:ns3="1327cc19-325a-4b79-a860-9bf6a17edaba" targetNamespace="http://schemas.microsoft.com/office/2006/metadata/properties" ma:root="true" ma:fieldsID="25bd045ad89009bff3b99b3cb2c3e9bd" ns2:_="" ns3:_="">
    <xsd:import namespace="5d29e23f-b0a4-4b40-8c87-caf985e87a4f"/>
    <xsd:import namespace="1327cc19-325a-4b79-a860-9bf6a17edaba"/>
    <xsd:element name="properties">
      <xsd:complexType>
        <xsd:sequence>
          <xsd:element name="documentManagement">
            <xsd:complexType>
              <xsd:all>
                <xsd:element ref="ns2:DocStatus" minOccurs="0"/>
                <xsd:element ref="ns2:Keyword" minOccurs="0"/>
                <xsd:element ref="ns3:Portfolios" minOccurs="0"/>
                <xsd:element ref="ns3:Project" minOccurs="0"/>
                <xsd:element ref="ns2:Month" minOccurs="0"/>
                <xsd:element ref="ns2:Year" minOccurs="0"/>
                <xsd:element ref="ns2:Financial_x0020_Year" minOccurs="0"/>
                <xsd:element ref="ns2:_dlc_DocIdUrl" minOccurs="0"/>
                <xsd:element ref="ns2:_dlc_DocIdPersistI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9e23f-b0a4-4b40-8c87-caf985e87a4f"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xsd:simpleType>
        <xsd:restriction base="dms:Choice">
          <xsd:enumeration value="Draft"/>
          <xsd:enumeration value="Final"/>
          <xsd:enumeration value="Archive"/>
        </xsd:restriction>
      </xsd:simpleType>
    </xsd:element>
    <xsd:element name="Keyword" ma:index="3" nillable="true" ma:displayName="Keyword" ma:format="Dropdown" ma:internalName="Keyword">
      <xsd:simpleType>
        <xsd:restriction base="dms:Choice">
          <xsd:enumeration value="Thinkpiece"/>
          <xsd:enumeration value="Briefings"/>
          <xsd:enumeration value="Chief Executive"/>
        </xsd:restriction>
      </xsd:simpleType>
    </xsd:element>
    <xsd:element name="Month" ma:index="6"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7" nillable="true" ma:displayName="Year" ma:default="2020"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Financial_x0020_Year" ma:index="8" nillable="true" ma:displayName="Financial Year" ma:default="2019/2020" ma:format="Dropdown" ma:internalName="Financial_x0020_Year">
      <xsd:simpleType>
        <xsd:restriction base="dms:Choice">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27cc19-325a-4b79-a860-9bf6a17edaba" elementFormDefault="qualified">
    <xsd:import namespace="http://schemas.microsoft.com/office/2006/documentManagement/types"/>
    <xsd:import namespace="http://schemas.microsoft.com/office/infopath/2007/PartnerControls"/>
    <xsd:element name="Portfolios" ma:index="4" nillable="true" ma:displayName="Most Relevant Portfolio" ma:format="Dropdown" ma:internalName="Portfolios">
      <xsd:simpleType>
        <xsd:restriction base="dms:Choice">
          <xsd:enumeration value="Air Quality"/>
          <xsd:enumeration value="Biodiversity"/>
          <xsd:enumeration value="Biosecurity"/>
          <xsd:enumeration value="Canterbury Water Management Strategy"/>
          <xsd:enumeration value="Coastal Environment"/>
          <xsd:enumeration value="Consents and Compliance"/>
          <xsd:enumeration value="Emergency Management"/>
          <xsd:enumeration value="Flood Protection and Control Works"/>
          <xsd:enumeration value="Land"/>
          <xsd:enumeration value="Natural Hazards"/>
          <xsd:enumeration value="Navigation safety"/>
          <xsd:enumeration value="Public Passenger Transport"/>
          <xsd:enumeration value="Regional Land Transport"/>
          <xsd:enumeration value="Regional Leadership"/>
          <xsd:enumeration value="Waste Hazardous Substances and Contaminated sites"/>
        </xsd:restriction>
      </xsd:simpleType>
    </xsd:element>
    <xsd:element name="Project" ma:index="5" nillable="true" ma:displayName="Project/Subject" ma:format="Dropdown" ma:internalName="Project">
      <xsd:simpleType>
        <xsd:restriction base="dms:Choice">
          <xsd:enumeration value="Biosecurity"/>
          <xsd:enumeration value="Canterbury's economy"/>
          <xsd:enumeration value="Canterbury's people"/>
          <xsd:enumeration value="Canterbury's people website"/>
          <xsd:enumeration value="Collaborative management &amp; governance"/>
          <xsd:enumeration value="Drivers of change project planning docs"/>
          <xsd:enumeration value="Ecosystem services"/>
          <xsd:enumeration value="Extreme weather"/>
          <xsd:enumeration value="Ideas/papers from conferences"/>
          <xsd:enumeration value="Jobs for Nature funding"/>
          <xsd:enumeration value="Science Strategy Workshops"/>
          <xsd:enumeration value="Youth Eng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324E60-3FF7-4838-9965-B1A61A3DE87D}">
  <ds:schemaRefs>
    <ds:schemaRef ds:uri="http://schemas.microsoft.com/office/2006/metadata/customXsn"/>
  </ds:schemaRefs>
</ds:datastoreItem>
</file>

<file path=customXml/itemProps2.xml><?xml version="1.0" encoding="utf-8"?>
<ds:datastoreItem xmlns:ds="http://schemas.openxmlformats.org/officeDocument/2006/customXml" ds:itemID="{FF4F4536-BD99-4014-8B64-20D7259F6F3E}">
  <ds:schemaRefs>
    <ds:schemaRef ds:uri="http://schemas.microsoft.com/sharepoint/v3/contenttype/forms"/>
  </ds:schemaRefs>
</ds:datastoreItem>
</file>

<file path=customXml/itemProps3.xml><?xml version="1.0" encoding="utf-8"?>
<ds:datastoreItem xmlns:ds="http://schemas.openxmlformats.org/officeDocument/2006/customXml" ds:itemID="{B799075A-BA62-4767-89E7-045A9AA296AF}">
  <ds:schemaRef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1327cc19-325a-4b79-a860-9bf6a17edaba"/>
    <ds:schemaRef ds:uri="http://schemas.openxmlformats.org/package/2006/metadata/core-properties"/>
    <ds:schemaRef ds:uri="5d29e23f-b0a4-4b40-8c87-caf985e87a4f"/>
    <ds:schemaRef ds:uri="http://schemas.microsoft.com/office/2006/metadata/properties"/>
  </ds:schemaRefs>
</ds:datastoreItem>
</file>

<file path=customXml/itemProps4.xml><?xml version="1.0" encoding="utf-8"?>
<ds:datastoreItem xmlns:ds="http://schemas.openxmlformats.org/officeDocument/2006/customXml" ds:itemID="{511766D4-A6BB-429D-865F-FF6990D97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9e23f-b0a4-4b40-8c87-caf985e87a4f"/>
    <ds:schemaRef ds:uri="1327cc19-325a-4b79-a860-9bf6a17ed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608EC7A-E2EF-4EEF-AB2A-4733312847F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1. Ethnicity by RC</vt:lpstr>
      <vt:lpstr>2. Ethnicity charts by RC</vt:lpstr>
      <vt:lpstr>3. Ethnicity by TA</vt:lpstr>
      <vt:lpstr>4. Ethnicity charts by TA</vt:lpstr>
      <vt:lpstr>5. Ethnicity by age and sex </vt:lpstr>
      <vt:lpstr>6. Overseas born</vt:lpstr>
      <vt:lpstr>7. Birthplace and yrs in NZ</vt:lpstr>
      <vt:lpstr>8. Ethnicity projections</vt:lpstr>
      <vt:lpstr>9. Projections, charts</vt:lpstr>
      <vt:lpstr>10. Languages spoken</vt:lpstr>
      <vt:lpstr>11. Language charts</vt:lpstr>
      <vt:lpstr>12. Religion</vt:lpstr>
      <vt:lpstr>13. Religion charts</vt:lpstr>
      <vt:lpstr>14. Ngāi Tahu</vt:lpstr>
      <vt:lpstr>15. Iwi &amp; Ngāi Tahu charts</vt:lpstr>
      <vt:lpstr>'8. Ethnicity projections'!DatabaseSpecific</vt:lpstr>
    </vt:vector>
  </TitlesOfParts>
  <Company>Environment Canterbury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Culture and identity</dc:title>
  <dc:creator>David Bromell</dc:creator>
  <cp:lastModifiedBy>Cecilia Ellis</cp:lastModifiedBy>
  <cp:lastPrinted>2020-01-06T03:08:20Z</cp:lastPrinted>
  <dcterms:created xsi:type="dcterms:W3CDTF">2014-08-26T23:09:37Z</dcterms:created>
  <dcterms:modified xsi:type="dcterms:W3CDTF">2021-01-17T21:16:38Z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0x010100DC4D0228905A94418AB23C27A1D7BDCA00DB0DCFEA867D8443AB344EBBC178B1AC</vt:lpwstr>
  </property>
  <property fmtid="{D5CDD505-2E9C-101B-9397-08002B2CF9AE}" pid="3" name="_dlc_DocIdItemGuid">
    <vt:lpwstr>b62144c6-4d30-41ab-9403-9a640a13ddd5</vt:lpwstr>
  </property>
</Properties>
</file>