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yr\Documents\Irricon\Marriott-Haugh, Karen\"/>
    </mc:Choice>
  </mc:AlternateContent>
  <xr:revisionPtr revIDLastSave="0" documentId="13_ncr:1_{0FAFB513-0481-48C8-85B7-C5462DCD5ACD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Sandbed" sheetId="1" r:id="rId1"/>
    <sheet name="DripLine" sheetId="4" r:id="rId2"/>
    <sheet name="Sheet2" sheetId="2" r:id="rId3"/>
    <sheet name="Sheet3" sheetId="3" r:id="rId4"/>
  </sheets>
  <definedNames>
    <definedName name="AquiferLength" localSheetId="1">DripLine!$C$14</definedName>
    <definedName name="AquiferLength">Sandbed!$C$13</definedName>
    <definedName name="AquiferRemovalRate" localSheetId="1">DripLine!$D$14</definedName>
    <definedName name="AquiferRemovalRate">Sandbed!$D$13</definedName>
    <definedName name="FillDepth" localSheetId="1">DripLine!$C$9</definedName>
    <definedName name="FillDepth">Sandbed!$C$9</definedName>
    <definedName name="FillRemovalRate" localSheetId="1">DripLine!$D$9</definedName>
    <definedName name="FillRemovalRate">Sandbed!$D$9</definedName>
    <definedName name="_xlnm.Print_Area" localSheetId="1">DripLine!$A$1:$G$31</definedName>
    <definedName name="_xlnm.Print_Area" localSheetId="0">Sandbed!$A$1:$G$30</definedName>
    <definedName name="RequiredLog10Reduction" localSheetId="1">DripLine!$E$20</definedName>
    <definedName name="RequiredLog10Reduction">Sandbed!$E$19</definedName>
    <definedName name="SubSoilDepth" localSheetId="1">DripLine!$C$10</definedName>
    <definedName name="SubSoilDepth">Sandbed!$C$10</definedName>
    <definedName name="SubSoilRemovalRate" localSheetId="1">DripLine!$D$10</definedName>
    <definedName name="SubSoilRemovalRate">Sandbed!$D$10</definedName>
    <definedName name="VadoseDepth" localSheetId="1">DripLine!$C$13</definedName>
    <definedName name="VadoseDepth">Sandbed!$C$12</definedName>
    <definedName name="VadoseRemovalRate" localSheetId="1">DripLine!$D$13</definedName>
    <definedName name="VadoseRemovalRate">Sandbed!$D$12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4" l="1"/>
  <c r="E14" i="4"/>
  <c r="E13" i="4"/>
  <c r="E11" i="4"/>
  <c r="E10" i="4"/>
  <c r="E16" i="4" l="1"/>
  <c r="E17" i="4" s="1"/>
  <c r="E11" i="1"/>
  <c r="E13" i="1" l="1"/>
  <c r="E9" i="1"/>
  <c r="E10" i="1"/>
  <c r="E12" i="1"/>
  <c r="E15" i="1" l="1"/>
  <c r="E16" i="1" s="1"/>
</calcChain>
</file>

<file path=xl/sharedStrings.xml><?xml version="1.0" encoding="utf-8"?>
<sst xmlns="http://schemas.openxmlformats.org/spreadsheetml/2006/main" count="55" uniqueCount="33">
  <si>
    <t>Sub-soil</t>
  </si>
  <si>
    <t>Vadose zone</t>
  </si>
  <si>
    <t>Aquifer</t>
  </si>
  <si>
    <t>Contaminant source</t>
  </si>
  <si>
    <t>Removal Rate (log/m)</t>
  </si>
  <si>
    <r>
      <t>Total 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reduction</t>
    </r>
  </si>
  <si>
    <t>Sandy gravels</t>
  </si>
  <si>
    <t>Depth/Length (m)</t>
  </si>
  <si>
    <t>Soil</t>
  </si>
  <si>
    <t>Table 10</t>
  </si>
  <si>
    <t>Table 11</t>
  </si>
  <si>
    <t>Table 12</t>
  </si>
  <si>
    <t>Microbial Removal in Subsurface Media</t>
  </si>
  <si>
    <t>Subsurface Media</t>
  </si>
  <si>
    <t>Description</t>
  </si>
  <si>
    <t>Source (Pang)</t>
  </si>
  <si>
    <r>
      <t>Total Microbial 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Reduction</t>
    </r>
  </si>
  <si>
    <t>Distribution material</t>
  </si>
  <si>
    <t>2A Sand</t>
  </si>
  <si>
    <t>Table 8</t>
  </si>
  <si>
    <t>On-site treatment system - Single Pass Bottomless Sand Trench</t>
  </si>
  <si>
    <t>Notes</t>
  </si>
  <si>
    <t>to nearest downgradient dwelling</t>
  </si>
  <si>
    <t>Topsoil</t>
  </si>
  <si>
    <t>Percentage reduction</t>
  </si>
  <si>
    <t>Minimum separation distance to groundwater of 500 mm</t>
  </si>
  <si>
    <t>Marriott-Haugh, McGrath Road Ashburton</t>
  </si>
  <si>
    <t>Subsoil - sandy silt</t>
  </si>
  <si>
    <t>On-site treatment system -  to Sub-surface irrigation dripline</t>
  </si>
  <si>
    <t xml:space="preserve">Assumes minimum 2 metres from land treatment system to the downgradient boundary </t>
  </si>
  <si>
    <t xml:space="preserve">Dripline installed 150 mm below ground level  </t>
  </si>
  <si>
    <t>Minimum of 1.25 metre depth from dripline to highest groundwater</t>
  </si>
  <si>
    <t xml:space="preserve">Assumes 2 metres from land treatment system to the downgradient boundary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</si>
</sst>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%"/>
  </numFmts>
  <fonts count="5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top" wrapText="1"/>
    </xf>
    <xf numFmtId="164" fontId="0" fillId="0" borderId="0" xfId="0" applyNumberFormat="1"/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/>
    <xf numFmtId="164" fontId="0" fillId="2" borderId="0" xfId="0" applyNumberFormat="1" applyFill="1"/>
    <xf numFmtId="0" fontId="2" fillId="0" borderId="0" xfId="0" applyFont="1"/>
    <xf numFmtId="9" fontId="0" fillId="0" borderId="0" xfId="1" applyFont="1"/>
    <xf numFmtId="165" fontId="0" fillId="2" borderId="0" xfId="1" applyNumberFormat="1" applyFont="1" applyFill="1"/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5</xdr:row>
      <xdr:rowOff>0</xdr:rowOff>
    </xdr:from>
    <xdr:to>
      <xdr:col>23</xdr:col>
      <xdr:colOff>456153</xdr:colOff>
      <xdr:row>31</xdr:row>
      <xdr:rowOff>130769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0600" y="1123950"/>
          <a:ext cx="8380953" cy="5409524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21</xdr:col>
      <xdr:colOff>172497</xdr:colOff>
      <xdr:row>58</xdr:row>
      <xdr:rowOff>18500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10600" y="6972300"/>
          <a:ext cx="6866667" cy="440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23</xdr:col>
      <xdr:colOff>341867</xdr:colOff>
      <xdr:row>86</xdr:row>
      <xdr:rowOff>172692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10600" y="11544300"/>
          <a:ext cx="8266667" cy="530476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88</xdr:row>
      <xdr:rowOff>0</xdr:rowOff>
    </xdr:from>
    <xdr:to>
      <xdr:col>23</xdr:col>
      <xdr:colOff>494248</xdr:colOff>
      <xdr:row>112</xdr:row>
      <xdr:rowOff>151810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610600" y="17068800"/>
          <a:ext cx="8419048" cy="472381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19</xdr:col>
      <xdr:colOff>608839</xdr:colOff>
      <xdr:row>155</xdr:row>
      <xdr:rowOff>174262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10600" y="22021800"/>
          <a:ext cx="6095239" cy="799047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157</xdr:row>
      <xdr:rowOff>0</xdr:rowOff>
    </xdr:from>
    <xdr:to>
      <xdr:col>23</xdr:col>
      <xdr:colOff>364724</xdr:colOff>
      <xdr:row>188</xdr:row>
      <xdr:rowOff>151643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610600" y="30213300"/>
          <a:ext cx="8295239" cy="6057143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191</xdr:row>
      <xdr:rowOff>0</xdr:rowOff>
    </xdr:from>
    <xdr:to>
      <xdr:col>23</xdr:col>
      <xdr:colOff>437105</xdr:colOff>
      <xdr:row>208</xdr:row>
      <xdr:rowOff>18643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610600" y="36690300"/>
          <a:ext cx="8361905" cy="3257143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209</xdr:row>
      <xdr:rowOff>0</xdr:rowOff>
    </xdr:from>
    <xdr:to>
      <xdr:col>23</xdr:col>
      <xdr:colOff>418058</xdr:colOff>
      <xdr:row>241</xdr:row>
      <xdr:rowOff>132572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610600" y="40119300"/>
          <a:ext cx="8342858" cy="622857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243</xdr:row>
      <xdr:rowOff>0</xdr:rowOff>
    </xdr:from>
    <xdr:to>
      <xdr:col>23</xdr:col>
      <xdr:colOff>477107</xdr:colOff>
      <xdr:row>258</xdr:row>
      <xdr:rowOff>134883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610600" y="46596300"/>
          <a:ext cx="8390477" cy="2980953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260</xdr:row>
      <xdr:rowOff>0</xdr:rowOff>
    </xdr:from>
    <xdr:to>
      <xdr:col>23</xdr:col>
      <xdr:colOff>494248</xdr:colOff>
      <xdr:row>282</xdr:row>
      <xdr:rowOff>75667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610600" y="49834800"/>
          <a:ext cx="8419048" cy="42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5</xdr:row>
      <xdr:rowOff>0</xdr:rowOff>
    </xdr:from>
    <xdr:to>
      <xdr:col>23</xdr:col>
      <xdr:colOff>456153</xdr:colOff>
      <xdr:row>31</xdr:row>
      <xdr:rowOff>134579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EE47F2-7D7D-4388-AC10-85884734E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01100" y="1085850"/>
          <a:ext cx="8380953" cy="5154254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21</xdr:col>
      <xdr:colOff>168687</xdr:colOff>
      <xdr:row>59</xdr:row>
      <xdr:rowOff>22310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EF3BC4-3D0B-451B-B65B-1B03F9AA4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01100" y="6648450"/>
          <a:ext cx="6874287" cy="418473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23</xdr:col>
      <xdr:colOff>341867</xdr:colOff>
      <xdr:row>87</xdr:row>
      <xdr:rowOff>168882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C646277-92FE-406D-95D1-48D0B50E8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01100" y="10991850"/>
          <a:ext cx="8266667" cy="505520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89</xdr:row>
      <xdr:rowOff>0</xdr:rowOff>
    </xdr:from>
    <xdr:to>
      <xdr:col>23</xdr:col>
      <xdr:colOff>494248</xdr:colOff>
      <xdr:row>113</xdr:row>
      <xdr:rowOff>151810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8062BD9-5A4F-4BA0-93E6-8390C84A8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01100" y="16240125"/>
          <a:ext cx="8419048" cy="449521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115</xdr:row>
      <xdr:rowOff>0</xdr:rowOff>
    </xdr:from>
    <xdr:to>
      <xdr:col>19</xdr:col>
      <xdr:colOff>608839</xdr:colOff>
      <xdr:row>156</xdr:row>
      <xdr:rowOff>170452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CDE021-AB4E-462D-B865-8C775C4FC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801100" y="20945475"/>
          <a:ext cx="6095239" cy="759042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158</xdr:row>
      <xdr:rowOff>0</xdr:rowOff>
    </xdr:from>
    <xdr:to>
      <xdr:col>23</xdr:col>
      <xdr:colOff>360914</xdr:colOff>
      <xdr:row>189</xdr:row>
      <xdr:rowOff>151643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6776D9A-3E12-4D31-8D15-3656A57ED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801100" y="28727400"/>
          <a:ext cx="8285714" cy="57618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192</xdr:row>
      <xdr:rowOff>0</xdr:rowOff>
    </xdr:from>
    <xdr:to>
      <xdr:col>23</xdr:col>
      <xdr:colOff>440915</xdr:colOff>
      <xdr:row>209</xdr:row>
      <xdr:rowOff>22453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FFDC3C9-9D1E-4452-B5CD-0E1C8527F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801100" y="34880550"/>
          <a:ext cx="8365715" cy="309902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210</xdr:row>
      <xdr:rowOff>0</xdr:rowOff>
    </xdr:from>
    <xdr:to>
      <xdr:col>23</xdr:col>
      <xdr:colOff>418058</xdr:colOff>
      <xdr:row>242</xdr:row>
      <xdr:rowOff>136382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14DB2E5-1F9D-4209-B11B-717208889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801100" y="38138100"/>
          <a:ext cx="8342858" cy="592758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244</xdr:row>
      <xdr:rowOff>0</xdr:rowOff>
    </xdr:from>
    <xdr:to>
      <xdr:col>23</xdr:col>
      <xdr:colOff>473297</xdr:colOff>
      <xdr:row>259</xdr:row>
      <xdr:rowOff>131073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926EF1D-3409-4DA0-B470-E7311F576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801100" y="44291250"/>
          <a:ext cx="8398097" cy="284569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261</xdr:row>
      <xdr:rowOff>0</xdr:rowOff>
    </xdr:from>
    <xdr:to>
      <xdr:col>23</xdr:col>
      <xdr:colOff>494248</xdr:colOff>
      <xdr:row>283</xdr:row>
      <xdr:rowOff>75667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5321242-70CB-4EFE-B5F5-B2F81D4F3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801100" y="47367825"/>
          <a:ext cx="8419048" cy="4057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"/>
  <sheetViews>
    <sheetView workbookViewId="0">
      <selection activeCell="C14" sqref="C14"/>
    </sheetView>
  </sheetViews>
  <sheetFormatPr defaultRowHeight="14.4" x14ac:dyDescent="0.3"/>
  <cols>
    <col min="1" max="1" width="25.6640625" customWidth="1"/>
    <col min="2" max="2" width="31.109375" customWidth="1"/>
    <col min="3" max="3" width="13.5546875" customWidth="1"/>
    <col min="4" max="5" width="11.88671875" customWidth="1"/>
    <col min="6" max="6" width="4.6640625" customWidth="1"/>
  </cols>
  <sheetData>
    <row r="1" spans="1:7" ht="21" x14ac:dyDescent="0.3">
      <c r="A1" s="10" t="s">
        <v>12</v>
      </c>
      <c r="B1" s="10"/>
      <c r="C1" s="10"/>
      <c r="D1" s="10"/>
      <c r="E1" s="10"/>
      <c r="F1" s="10"/>
      <c r="G1" s="10"/>
    </row>
    <row r="3" spans="1:7" ht="18" x14ac:dyDescent="0.35">
      <c r="A3" s="7" t="s">
        <v>26</v>
      </c>
    </row>
    <row r="5" spans="1:7" ht="18" x14ac:dyDescent="0.35">
      <c r="A5" s="7" t="s">
        <v>3</v>
      </c>
      <c r="B5" s="7" t="s">
        <v>20</v>
      </c>
    </row>
    <row r="8" spans="1:7" s="1" customFormat="1" ht="37.5" customHeight="1" x14ac:dyDescent="0.3">
      <c r="A8" s="3" t="s">
        <v>13</v>
      </c>
      <c r="B8" s="3" t="s">
        <v>14</v>
      </c>
      <c r="C8" s="4" t="s">
        <v>7</v>
      </c>
      <c r="D8" s="4" t="s">
        <v>4</v>
      </c>
      <c r="E8" s="4" t="s">
        <v>5</v>
      </c>
      <c r="F8" s="3"/>
      <c r="G8" s="3" t="s">
        <v>15</v>
      </c>
    </row>
    <row r="9" spans="1:7" x14ac:dyDescent="0.3">
      <c r="A9" t="s">
        <v>8</v>
      </c>
      <c r="E9" s="2">
        <f>FillRemovalRate*FillDepth</f>
        <v>0</v>
      </c>
      <c r="G9" t="s">
        <v>9</v>
      </c>
    </row>
    <row r="10" spans="1:7" x14ac:dyDescent="0.3">
      <c r="A10" t="s">
        <v>0</v>
      </c>
      <c r="E10" s="2">
        <f>SubSoilRemovalRate*SubSoilDepth</f>
        <v>0</v>
      </c>
      <c r="G10" t="s">
        <v>9</v>
      </c>
    </row>
    <row r="11" spans="1:7" x14ac:dyDescent="0.3">
      <c r="A11" t="s">
        <v>17</v>
      </c>
      <c r="B11" t="s">
        <v>18</v>
      </c>
      <c r="C11">
        <v>0.6</v>
      </c>
      <c r="D11">
        <v>7</v>
      </c>
      <c r="E11" s="2">
        <f>C11*D11</f>
        <v>4.2</v>
      </c>
      <c r="G11" t="s">
        <v>19</v>
      </c>
    </row>
    <row r="12" spans="1:7" x14ac:dyDescent="0.3">
      <c r="A12" t="s">
        <v>1</v>
      </c>
      <c r="B12" t="s">
        <v>6</v>
      </c>
      <c r="C12">
        <v>1.1000000000000001</v>
      </c>
      <c r="D12">
        <v>0.36</v>
      </c>
      <c r="E12" s="2">
        <f>VadoseDepth*VadoseRemovalRate</f>
        <v>0.39600000000000002</v>
      </c>
      <c r="G12" t="s">
        <v>10</v>
      </c>
    </row>
    <row r="13" spans="1:7" x14ac:dyDescent="0.3">
      <c r="A13" t="s">
        <v>2</v>
      </c>
      <c r="B13" t="s">
        <v>22</v>
      </c>
      <c r="C13">
        <v>78</v>
      </c>
      <c r="D13">
        <v>4.0000000000000001E-3</v>
      </c>
      <c r="E13" s="2">
        <f>AquiferRemovalRate*AquiferLength</f>
        <v>0.312</v>
      </c>
      <c r="G13" t="s">
        <v>11</v>
      </c>
    </row>
    <row r="14" spans="1:7" x14ac:dyDescent="0.3">
      <c r="E14" s="2"/>
    </row>
    <row r="15" spans="1:7" ht="15.6" x14ac:dyDescent="0.35">
      <c r="A15" s="5" t="s">
        <v>16</v>
      </c>
      <c r="B15" s="5"/>
      <c r="C15" s="5"/>
      <c r="D15" s="5"/>
      <c r="E15" s="6">
        <f>SUM(E9:E14)</f>
        <v>4.9080000000000004</v>
      </c>
      <c r="F15" s="5"/>
      <c r="G15" s="5"/>
    </row>
    <row r="16" spans="1:7" x14ac:dyDescent="0.3">
      <c r="A16" s="5" t="s">
        <v>24</v>
      </c>
      <c r="B16" s="5"/>
      <c r="C16" s="5"/>
      <c r="D16" s="5"/>
      <c r="E16" s="9">
        <f>(1-10^-E15)</f>
        <v>0.99998764052566558</v>
      </c>
      <c r="F16" s="5"/>
      <c r="G16" s="5"/>
    </row>
    <row r="18" spans="1:1" x14ac:dyDescent="0.3">
      <c r="A18" t="s">
        <v>21</v>
      </c>
    </row>
    <row r="19" spans="1:1" x14ac:dyDescent="0.3">
      <c r="A19" t="s">
        <v>32</v>
      </c>
    </row>
    <row r="20" spans="1:1" x14ac:dyDescent="0.3">
      <c r="A20" t="s">
        <v>25</v>
      </c>
    </row>
  </sheetData>
  <mergeCells count="1">
    <mergeCell ref="A1:G1"/>
  </mergeCells>
  <pageMargins left="0.7" right="0.7" top="0.75" bottom="0.75" header="0.3" footer="0.3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3B070-8BC2-4A23-BFEF-EF2A3F9B88D7}">
  <sheetPr>
    <pageSetUpPr fitToPage="1"/>
  </sheetPr>
  <dimension ref="A1:G22"/>
  <sheetViews>
    <sheetView tabSelected="1" workbookViewId="0">
      <selection activeCell="C15" sqref="C15"/>
    </sheetView>
  </sheetViews>
  <sheetFormatPr defaultRowHeight="14.4" x14ac:dyDescent="0.3"/>
  <cols>
    <col min="1" max="1" width="25.6640625" customWidth="1"/>
    <col min="2" max="2" width="32.44140625" customWidth="1"/>
    <col min="3" max="3" width="13.5546875" customWidth="1"/>
    <col min="4" max="5" width="11.88671875" customWidth="1"/>
    <col min="6" max="6" width="4.6640625" customWidth="1"/>
  </cols>
  <sheetData>
    <row r="1" spans="1:7" ht="21" x14ac:dyDescent="0.3">
      <c r="A1" s="10" t="s">
        <v>12</v>
      </c>
      <c r="B1" s="10"/>
      <c r="C1" s="10"/>
      <c r="D1" s="10"/>
      <c r="E1" s="10"/>
      <c r="F1" s="10"/>
      <c r="G1" s="10"/>
    </row>
    <row r="3" spans="1:7" ht="18" x14ac:dyDescent="0.35">
      <c r="A3" s="7" t="s">
        <v>26</v>
      </c>
    </row>
    <row r="5" spans="1:7" ht="18" x14ac:dyDescent="0.35">
      <c r="A5" s="7" t="s">
        <v>3</v>
      </c>
      <c r="B5" s="7" t="s">
        <v>28</v>
      </c>
    </row>
    <row r="8" spans="1:7" s="1" customFormat="1" ht="37.5" customHeight="1" x14ac:dyDescent="0.3">
      <c r="A8" s="3" t="s">
        <v>13</v>
      </c>
      <c r="B8" s="3" t="s">
        <v>14</v>
      </c>
      <c r="C8" s="4" t="s">
        <v>7</v>
      </c>
      <c r="D8" s="4" t="s">
        <v>4</v>
      </c>
      <c r="E8" s="4" t="s">
        <v>5</v>
      </c>
      <c r="F8" s="3"/>
      <c r="G8" s="3" t="s">
        <v>15</v>
      </c>
    </row>
    <row r="9" spans="1:7" x14ac:dyDescent="0.3">
      <c r="E9" s="2"/>
    </row>
    <row r="10" spans="1:7" x14ac:dyDescent="0.3">
      <c r="C10">
        <v>0</v>
      </c>
      <c r="D10">
        <v>2.5</v>
      </c>
      <c r="E10" s="2">
        <f>SubSoilRemovalRate*SubSoilDepth</f>
        <v>0</v>
      </c>
      <c r="G10" t="s">
        <v>9</v>
      </c>
    </row>
    <row r="11" spans="1:7" x14ac:dyDescent="0.3">
      <c r="A11" t="s">
        <v>23</v>
      </c>
      <c r="C11">
        <v>0.1</v>
      </c>
      <c r="D11">
        <v>2.5</v>
      </c>
      <c r="E11" s="2">
        <f>C11*D11</f>
        <v>0.25</v>
      </c>
      <c r="G11" t="s">
        <v>9</v>
      </c>
    </row>
    <row r="12" spans="1:7" x14ac:dyDescent="0.3">
      <c r="A12" t="s">
        <v>27</v>
      </c>
      <c r="C12">
        <v>0.3</v>
      </c>
      <c r="D12">
        <v>2.5</v>
      </c>
      <c r="E12" s="2">
        <f>C12*D12</f>
        <v>0.75</v>
      </c>
      <c r="G12" t="s">
        <v>9</v>
      </c>
    </row>
    <row r="13" spans="1:7" x14ac:dyDescent="0.3">
      <c r="A13" t="s">
        <v>1</v>
      </c>
      <c r="B13" t="s">
        <v>6</v>
      </c>
      <c r="C13">
        <v>1.45</v>
      </c>
      <c r="D13">
        <v>0.36</v>
      </c>
      <c r="E13" s="2">
        <f>VadoseDepth*VadoseRemovalRate</f>
        <v>0.52200000000000002</v>
      </c>
      <c r="G13" t="s">
        <v>10</v>
      </c>
    </row>
    <row r="14" spans="1:7" x14ac:dyDescent="0.3">
      <c r="A14" t="s">
        <v>2</v>
      </c>
      <c r="B14" t="s">
        <v>22</v>
      </c>
      <c r="C14">
        <v>78</v>
      </c>
      <c r="D14">
        <v>4.0000000000000001E-3</v>
      </c>
      <c r="E14" s="2">
        <f>AquiferRemovalRate*AquiferLength</f>
        <v>0.312</v>
      </c>
      <c r="G14" t="s">
        <v>11</v>
      </c>
    </row>
    <row r="15" spans="1:7" x14ac:dyDescent="0.3">
      <c r="E15" s="2"/>
    </row>
    <row r="16" spans="1:7" ht="15.6" x14ac:dyDescent="0.35">
      <c r="A16" s="5" t="s">
        <v>16</v>
      </c>
      <c r="B16" s="5"/>
      <c r="C16" s="5"/>
      <c r="D16" s="5"/>
      <c r="E16" s="6">
        <f>SUM(E9:E15)</f>
        <v>1.8340000000000001</v>
      </c>
      <c r="F16" s="5"/>
      <c r="G16" s="5"/>
    </row>
    <row r="17" spans="1:7" x14ac:dyDescent="0.3">
      <c r="A17" s="5" t="s">
        <v>24</v>
      </c>
      <c r="B17" s="5"/>
      <c r="C17" s="5"/>
      <c r="D17" s="5"/>
      <c r="E17" s="9">
        <f>(1-10^-E16)</f>
        <v>0.98534452159044084</v>
      </c>
      <c r="F17" s="5"/>
      <c r="G17" s="5"/>
    </row>
    <row r="18" spans="1:7" x14ac:dyDescent="0.3">
      <c r="E18" s="8"/>
    </row>
    <row r="19" spans="1:7" x14ac:dyDescent="0.3">
      <c r="A19" t="s">
        <v>21</v>
      </c>
    </row>
    <row r="20" spans="1:7" x14ac:dyDescent="0.3">
      <c r="A20" t="s">
        <v>30</v>
      </c>
    </row>
    <row r="21" spans="1:7" x14ac:dyDescent="0.3">
      <c r="A21" t="s">
        <v>31</v>
      </c>
    </row>
    <row r="22" spans="1:7" x14ac:dyDescent="0.3">
      <c r="A22" t="s">
        <v>29</v>
      </c>
    </row>
  </sheetData>
  <mergeCells count="1">
    <mergeCell ref="A1:G1"/>
  </mergeCells>
  <pageMargins left="0.7" right="0.7" top="0.75" bottom="0.75" header="0.3" footer="0.3"/>
  <pageSetup paperSize="9"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Sandbed</vt:lpstr>
      <vt:lpstr>DripLine</vt:lpstr>
      <vt:lpstr>Sheet2</vt:lpstr>
      <vt:lpstr>Sheet3</vt:lpstr>
      <vt:lpstr>DripLine!AquiferLength</vt:lpstr>
      <vt:lpstr>AquiferLength</vt:lpstr>
      <vt:lpstr>DripLine!AquiferRemovalRate</vt:lpstr>
      <vt:lpstr>AquiferRemovalRate</vt:lpstr>
      <vt:lpstr>DripLine!FillDepth</vt:lpstr>
      <vt:lpstr>FillDepth</vt:lpstr>
      <vt:lpstr>DripLine!FillRemovalRate</vt:lpstr>
      <vt:lpstr>FillRemovalRate</vt:lpstr>
      <vt:lpstr>DripLine!Print_Area</vt:lpstr>
      <vt:lpstr>Sandbed!Print_Area</vt:lpstr>
      <vt:lpstr>DripLine!RequiredLog10Reduction</vt:lpstr>
      <vt:lpstr>RequiredLog10Reduction</vt:lpstr>
      <vt:lpstr>DripLine!SubSoilDepth</vt:lpstr>
      <vt:lpstr>SubSoilDepth</vt:lpstr>
      <vt:lpstr>DripLine!SubSoilRemovalRate</vt:lpstr>
      <vt:lpstr>SubSoilRemovalRate</vt:lpstr>
      <vt:lpstr>DripLine!VadoseDepth</vt:lpstr>
      <vt:lpstr>VadoseDepth</vt:lpstr>
      <vt:lpstr>DripLine!VadoseRemovalRate</vt:lpstr>
      <vt:lpstr>VadoseRemovalRate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 Rae</cp:lastModifiedBy>
  <cp:lastPrinted>2021-03-17T23:56:47Z</cp:lastPrinted>
  <dcterms:created xsi:type="dcterms:W3CDTF">2011-12-20T22:17:26Z</dcterms:created>
  <dcterms:modified xsi:type="dcterms:W3CDTF">2021-11-22T22:37:18Z</dcterms:modified>
</cp:coreProperties>
</file>