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KatjaW\Desktop\"/>
    </mc:Choice>
  </mc:AlternateContent>
  <xr:revisionPtr revIDLastSave="0" documentId="8_{1E3E03D0-66C4-41CA-B7DD-4BB4A500AC94}" xr6:coauthVersionLast="31" xr6:coauthVersionMax="31" xr10:uidLastSave="{00000000-0000-0000-0000-000000000000}"/>
  <bookViews>
    <workbookView xWindow="0" yWindow="0" windowWidth="14400" windowHeight="7785" activeTab="5" xr2:uid="{00000000-000D-0000-FFFF-FFFF00000000}"/>
  </bookViews>
  <sheets>
    <sheet name="Contents" sheetId="1" r:id="rId1"/>
    <sheet name="1. RCs" sheetId="2" r:id="rId2"/>
    <sheet name="2. RC charts" sheetId="10" r:id="rId3"/>
    <sheet name="3. RCs change" sheetId="4" r:id="rId4"/>
    <sheet name="4. RCs, compts of change" sheetId="5" r:id="rId5"/>
    <sheet name="5. TAs" sheetId="6" r:id="rId6"/>
    <sheet name="6. TA charts" sheetId="11" r:id="rId7"/>
    <sheet name="7. TAs change" sheetId="12" r:id="rId8"/>
    <sheet name="8. TAs, compts of change" sheetId="15" r:id="rId9"/>
    <sheet name="9. TA charts" sheetId="14" r:id="rId10"/>
  </sheets>
  <externalReferences>
    <externalReference r:id="rId11"/>
  </externalReferences>
  <definedNames>
    <definedName name="DatabaseSpecific" localSheetId="1">'1. RCs'!$U$23</definedName>
    <definedName name="_xlnm.Print_Area" localSheetId="7">'7. TAs change'!$A$2:$K$16</definedName>
  </definedNames>
  <calcPr calcId="179017"/>
</workbook>
</file>

<file path=xl/calcChain.xml><?xml version="1.0" encoding="utf-8"?>
<calcChain xmlns="http://schemas.openxmlformats.org/spreadsheetml/2006/main">
  <c r="Q6" i="12" l="1"/>
  <c r="Q7" i="12"/>
  <c r="Q8" i="12"/>
  <c r="Q9" i="12"/>
  <c r="Q10" i="12"/>
  <c r="Q11" i="12"/>
  <c r="Q12" i="12"/>
  <c r="Q13" i="12"/>
  <c r="Q14" i="12"/>
  <c r="Q15" i="12"/>
  <c r="Q16" i="12"/>
  <c r="Q5" i="12"/>
  <c r="N22" i="6" l="1"/>
  <c r="M5" i="15" l="1"/>
  <c r="M6" i="15"/>
  <c r="M7" i="15"/>
  <c r="M8" i="15"/>
  <c r="M9" i="15"/>
  <c r="M10" i="15"/>
  <c r="M11" i="15"/>
  <c r="M12" i="15"/>
  <c r="M13" i="15"/>
  <c r="M14" i="15"/>
  <c r="M15" i="15"/>
  <c r="M4" i="15"/>
  <c r="Y5" i="15"/>
  <c r="Y6" i="15"/>
  <c r="Y7" i="15"/>
  <c r="Y8" i="15"/>
  <c r="Y9" i="15"/>
  <c r="Y10" i="15"/>
  <c r="Y11" i="15"/>
  <c r="Y12" i="15"/>
  <c r="Y13" i="15"/>
  <c r="Y14" i="15"/>
  <c r="Y15" i="15"/>
  <c r="Y4" i="15"/>
  <c r="P6" i="12"/>
  <c r="P8" i="12"/>
  <c r="P9" i="12"/>
  <c r="P10" i="12"/>
  <c r="P12" i="12"/>
  <c r="P13" i="12"/>
  <c r="P14" i="12"/>
  <c r="P16" i="12"/>
  <c r="P5" i="12"/>
  <c r="I15" i="12"/>
  <c r="P15" i="12" s="1"/>
  <c r="I16" i="12"/>
  <c r="I5" i="12"/>
  <c r="I6" i="12"/>
  <c r="I7" i="12"/>
  <c r="P7" i="12" s="1"/>
  <c r="I8" i="12"/>
  <c r="I9" i="12"/>
  <c r="I10" i="12"/>
  <c r="I11" i="12"/>
  <c r="P11" i="12" s="1"/>
  <c r="I12" i="12"/>
  <c r="I13" i="12"/>
  <c r="I14" i="12"/>
  <c r="N32" i="6"/>
  <c r="N31" i="6"/>
  <c r="N30" i="6"/>
  <c r="N29" i="6"/>
  <c r="N28" i="6"/>
  <c r="N27" i="6"/>
  <c r="N26" i="6"/>
  <c r="N25" i="6"/>
  <c r="N24" i="6"/>
  <c r="N23" i="6"/>
  <c r="N21" i="6"/>
  <c r="N15" i="6"/>
  <c r="N14" i="6"/>
  <c r="S16" i="4"/>
  <c r="S5" i="4"/>
  <c r="R6" i="4"/>
  <c r="S6" i="4" s="1"/>
  <c r="R7" i="4"/>
  <c r="S7" i="4" s="1"/>
  <c r="R8" i="4"/>
  <c r="S8" i="4" s="1"/>
  <c r="R9" i="4"/>
  <c r="S9" i="4" s="1"/>
  <c r="R10" i="4"/>
  <c r="S10" i="4" s="1"/>
  <c r="R11" i="4"/>
  <c r="S11" i="4" s="1"/>
  <c r="R12" i="4"/>
  <c r="S12" i="4" s="1"/>
  <c r="R13" i="4"/>
  <c r="S13" i="4" s="1"/>
  <c r="R14" i="4"/>
  <c r="S14" i="4" s="1"/>
  <c r="R15" i="4"/>
  <c r="S15" i="4" s="1"/>
  <c r="R16" i="4"/>
  <c r="R17" i="4"/>
  <c r="S17" i="4" s="1"/>
  <c r="R18" i="4"/>
  <c r="S18" i="4" s="1"/>
  <c r="R19" i="4"/>
  <c r="S19" i="4" s="1"/>
  <c r="R20" i="4"/>
  <c r="S20" i="4" s="1"/>
  <c r="R21" i="4"/>
  <c r="S21" i="4" s="1"/>
  <c r="R22" i="4"/>
  <c r="S22" i="4" s="1"/>
  <c r="R23" i="4"/>
  <c r="S23" i="4" s="1"/>
  <c r="R5" i="4"/>
  <c r="S60" i="2"/>
  <c r="S54" i="2"/>
  <c r="S55" i="2"/>
  <c r="S56" i="2"/>
  <c r="S57" i="2"/>
  <c r="S58" i="2"/>
  <c r="S59" i="2"/>
  <c r="S53" i="2"/>
  <c r="S31" i="2"/>
  <c r="S32" i="2"/>
  <c r="S33" i="2"/>
  <c r="S34" i="2"/>
  <c r="S35" i="2"/>
  <c r="S36" i="2"/>
  <c r="S37" i="2"/>
  <c r="S38" i="2"/>
  <c r="S39" i="2"/>
  <c r="S40" i="2"/>
  <c r="S41" i="2"/>
  <c r="S42" i="2"/>
  <c r="S43" i="2"/>
  <c r="S44" i="2"/>
  <c r="S45" i="2"/>
  <c r="S46" i="2"/>
  <c r="S47" i="2"/>
  <c r="S48" i="2"/>
  <c r="S30" i="2"/>
  <c r="L6" i="12" l="1"/>
  <c r="M6" i="12" s="1"/>
  <c r="L7" i="12"/>
  <c r="M7" i="12" s="1"/>
  <c r="L8" i="12"/>
  <c r="M8" i="12" s="1"/>
  <c r="L9" i="12"/>
  <c r="M9" i="12" s="1"/>
  <c r="L10" i="12"/>
  <c r="M10" i="12" s="1"/>
  <c r="L11" i="12"/>
  <c r="M11" i="12" s="1"/>
  <c r="L12" i="12"/>
  <c r="M12" i="12" s="1"/>
  <c r="L13" i="12"/>
  <c r="M13" i="12" s="1"/>
  <c r="L14" i="12"/>
  <c r="M14" i="12" s="1"/>
  <c r="L15" i="12"/>
  <c r="M15" i="12" s="1"/>
  <c r="L16" i="12"/>
  <c r="M16" i="12" s="1"/>
  <c r="L5" i="12"/>
  <c r="M5" i="12" s="1"/>
  <c r="M32" i="6" l="1"/>
  <c r="M31" i="6"/>
  <c r="M30" i="6"/>
  <c r="M29" i="6"/>
  <c r="M28" i="6"/>
  <c r="M27" i="6"/>
  <c r="M26" i="6"/>
  <c r="M25" i="6"/>
  <c r="M24" i="6"/>
  <c r="M23" i="6"/>
  <c r="M22" i="6"/>
  <c r="L32" i="6"/>
  <c r="L31" i="6"/>
  <c r="L30" i="6"/>
  <c r="L29" i="6"/>
  <c r="L28" i="6"/>
  <c r="L27" i="6"/>
  <c r="L26" i="6"/>
  <c r="L25" i="6"/>
  <c r="L24" i="6"/>
  <c r="L23" i="6"/>
  <c r="L22" i="6"/>
  <c r="P5" i="4" l="1"/>
  <c r="Q5" i="4" s="1"/>
  <c r="Q30" i="2" l="1"/>
  <c r="Q31" i="2"/>
  <c r="N6" i="12"/>
  <c r="N7" i="12"/>
  <c r="N8" i="12"/>
  <c r="N9" i="12"/>
  <c r="N10" i="12"/>
  <c r="N11" i="12"/>
  <c r="N12" i="12"/>
  <c r="N13" i="12"/>
  <c r="N14" i="12"/>
  <c r="N15" i="12"/>
  <c r="N16" i="12"/>
  <c r="N5" i="12"/>
  <c r="O5" i="12" s="1"/>
  <c r="N6" i="4" l="1"/>
  <c r="O6" i="4" s="1"/>
  <c r="L6" i="4"/>
  <c r="M6" i="4" s="1"/>
  <c r="L7" i="4"/>
  <c r="M7" i="4" s="1"/>
  <c r="L8" i="4"/>
  <c r="M8" i="4" s="1"/>
  <c r="L9" i="4"/>
  <c r="M9" i="4" s="1"/>
  <c r="L10" i="4"/>
  <c r="M10" i="4" s="1"/>
  <c r="L11" i="4"/>
  <c r="M11" i="4" s="1"/>
  <c r="L12" i="4"/>
  <c r="M12" i="4" s="1"/>
  <c r="L13" i="4"/>
  <c r="M13" i="4" s="1"/>
  <c r="L14" i="4"/>
  <c r="M14" i="4" s="1"/>
  <c r="L15" i="4"/>
  <c r="M15" i="4" s="1"/>
  <c r="L16" i="4"/>
  <c r="M16" i="4" s="1"/>
  <c r="L17" i="4"/>
  <c r="M17" i="4" s="1"/>
  <c r="L18" i="4"/>
  <c r="M18" i="4" s="1"/>
  <c r="L19" i="4"/>
  <c r="M19" i="4" s="1"/>
  <c r="L20" i="4"/>
  <c r="M20" i="4" s="1"/>
  <c r="L21" i="4"/>
  <c r="M21" i="4" s="1"/>
  <c r="L22" i="4"/>
  <c r="M22" i="4" s="1"/>
  <c r="L23" i="4"/>
  <c r="M23" i="4" s="1"/>
  <c r="L5" i="4"/>
  <c r="M5" i="4" s="1"/>
  <c r="N7" i="4"/>
  <c r="O7" i="4" s="1"/>
  <c r="N8" i="4"/>
  <c r="O8" i="4" s="1"/>
  <c r="N9" i="4"/>
  <c r="O9" i="4" s="1"/>
  <c r="N10" i="4"/>
  <c r="O10" i="4" s="1"/>
  <c r="N11" i="4"/>
  <c r="O11" i="4" s="1"/>
  <c r="N12" i="4"/>
  <c r="O12" i="4" s="1"/>
  <c r="N13" i="4"/>
  <c r="O13" i="4" s="1"/>
  <c r="N14" i="4"/>
  <c r="O14" i="4" s="1"/>
  <c r="N15" i="4"/>
  <c r="O15" i="4" s="1"/>
  <c r="N16" i="4"/>
  <c r="O16" i="4" s="1"/>
  <c r="N17" i="4"/>
  <c r="O17" i="4" s="1"/>
  <c r="N18" i="4"/>
  <c r="O18" i="4" s="1"/>
  <c r="N19" i="4"/>
  <c r="O19" i="4" s="1"/>
  <c r="N20" i="4"/>
  <c r="O20" i="4" s="1"/>
  <c r="N21" i="4"/>
  <c r="O21" i="4" s="1"/>
  <c r="N22" i="4"/>
  <c r="O22" i="4" s="1"/>
  <c r="N23" i="4"/>
  <c r="O23" i="4" s="1"/>
  <c r="N5" i="4"/>
  <c r="O5" i="4" s="1"/>
  <c r="R60" i="2"/>
  <c r="R54" i="2"/>
  <c r="R55" i="2"/>
  <c r="R56" i="2"/>
  <c r="R57" i="2"/>
  <c r="R58" i="2"/>
  <c r="R59" i="2"/>
  <c r="R53" i="2"/>
  <c r="M14" i="6" l="1"/>
  <c r="M21" i="6" s="1"/>
  <c r="L14" i="6"/>
  <c r="L21" i="6" s="1"/>
  <c r="P6" i="4"/>
  <c r="Q6" i="4" s="1"/>
  <c r="P7" i="4"/>
  <c r="Q7" i="4" s="1"/>
  <c r="P8" i="4"/>
  <c r="Q8" i="4" s="1"/>
  <c r="P9" i="4"/>
  <c r="Q9" i="4" s="1"/>
  <c r="P10" i="4"/>
  <c r="Q10" i="4" s="1"/>
  <c r="P11" i="4"/>
  <c r="Q11" i="4" s="1"/>
  <c r="P12" i="4"/>
  <c r="Q12" i="4" s="1"/>
  <c r="P13" i="4"/>
  <c r="Q13" i="4" s="1"/>
  <c r="P14" i="4"/>
  <c r="Q14" i="4" s="1"/>
  <c r="P15" i="4"/>
  <c r="Q15" i="4" s="1"/>
  <c r="P16" i="4"/>
  <c r="Q16" i="4" s="1"/>
  <c r="P17" i="4"/>
  <c r="Q17" i="4" s="1"/>
  <c r="P18" i="4"/>
  <c r="Q18" i="4" s="1"/>
  <c r="P19" i="4"/>
  <c r="Q19" i="4" s="1"/>
  <c r="P20" i="4"/>
  <c r="Q20" i="4" s="1"/>
  <c r="P21" i="4"/>
  <c r="Q21" i="4" s="1"/>
  <c r="P22" i="4"/>
  <c r="Q22" i="4" s="1"/>
  <c r="P23" i="4"/>
  <c r="Q23" i="4" s="1"/>
  <c r="Q60" i="2"/>
  <c r="Q54" i="2"/>
  <c r="Q55" i="2"/>
  <c r="Q56" i="2"/>
  <c r="Q57" i="2"/>
  <c r="Q58" i="2"/>
  <c r="Q59" i="2"/>
  <c r="Q53" i="2"/>
  <c r="R31" i="2"/>
  <c r="R32" i="2"/>
  <c r="R33" i="2"/>
  <c r="R34" i="2"/>
  <c r="R35" i="2"/>
  <c r="R36" i="2"/>
  <c r="R37" i="2"/>
  <c r="R38" i="2"/>
  <c r="R39" i="2"/>
  <c r="R40" i="2"/>
  <c r="R41" i="2"/>
  <c r="R42" i="2"/>
  <c r="R43" i="2"/>
  <c r="R44" i="2"/>
  <c r="R45" i="2"/>
  <c r="R46" i="2"/>
  <c r="R47" i="2"/>
  <c r="R48" i="2"/>
  <c r="R30" i="2"/>
  <c r="Q32" i="2"/>
  <c r="Q33" i="2"/>
  <c r="Q34" i="2"/>
  <c r="Q35" i="2"/>
  <c r="Q36" i="2"/>
  <c r="Q37" i="2"/>
  <c r="Q38" i="2"/>
  <c r="Q39" i="2"/>
  <c r="Q40" i="2"/>
  <c r="Q41" i="2"/>
  <c r="Q42" i="2"/>
  <c r="Q43" i="2"/>
  <c r="Q44" i="2"/>
  <c r="Q45" i="2"/>
  <c r="Q46" i="2"/>
  <c r="Q47" i="2"/>
  <c r="Q48" i="2"/>
  <c r="K14" i="6" l="1"/>
  <c r="P60" i="2" l="1"/>
  <c r="P54" i="2"/>
  <c r="P55" i="2"/>
  <c r="P56" i="2"/>
  <c r="P57" i="2"/>
  <c r="P58" i="2"/>
  <c r="P59" i="2"/>
  <c r="P53" i="2"/>
  <c r="P46" i="2"/>
  <c r="P47" i="2"/>
  <c r="P48" i="2"/>
  <c r="P31" i="2"/>
  <c r="P32" i="2"/>
  <c r="P33" i="2"/>
  <c r="P34" i="2"/>
  <c r="P35" i="2"/>
  <c r="P36" i="2"/>
  <c r="P37" i="2"/>
  <c r="P38" i="2"/>
  <c r="P39" i="2"/>
  <c r="P40" i="2"/>
  <c r="P41" i="2"/>
  <c r="P42" i="2"/>
  <c r="P43" i="2"/>
  <c r="P44" i="2"/>
  <c r="P45" i="2"/>
  <c r="P30" i="2"/>
  <c r="J14" i="6" l="1"/>
  <c r="I14" i="6"/>
  <c r="C60" i="2" l="1"/>
  <c r="D60" i="2"/>
  <c r="E60" i="2"/>
  <c r="F60" i="2"/>
  <c r="G60" i="2"/>
  <c r="H60" i="2"/>
  <c r="I60" i="2"/>
  <c r="J60" i="2"/>
  <c r="K60" i="2"/>
  <c r="L60" i="2"/>
  <c r="M60" i="2"/>
  <c r="N60" i="2"/>
  <c r="O60" i="2"/>
  <c r="B60" i="2"/>
  <c r="C59" i="2"/>
  <c r="D59" i="2"/>
  <c r="E59" i="2"/>
  <c r="F59" i="2"/>
  <c r="G59" i="2"/>
  <c r="H59" i="2"/>
  <c r="I59" i="2"/>
  <c r="J59" i="2"/>
  <c r="K59" i="2"/>
  <c r="L59" i="2"/>
  <c r="M59" i="2"/>
  <c r="N59" i="2"/>
  <c r="O59" i="2"/>
  <c r="B59" i="2"/>
  <c r="C58" i="2"/>
  <c r="D58" i="2"/>
  <c r="E58" i="2"/>
  <c r="F58" i="2"/>
  <c r="G58" i="2"/>
  <c r="H58" i="2"/>
  <c r="I58" i="2"/>
  <c r="J58" i="2"/>
  <c r="K58" i="2"/>
  <c r="L58" i="2"/>
  <c r="M58" i="2"/>
  <c r="N58" i="2"/>
  <c r="O58" i="2"/>
  <c r="B58" i="2"/>
  <c r="C57" i="2"/>
  <c r="D57" i="2"/>
  <c r="E57" i="2"/>
  <c r="F57" i="2"/>
  <c r="G57" i="2"/>
  <c r="H57" i="2"/>
  <c r="I57" i="2"/>
  <c r="J57" i="2"/>
  <c r="K57" i="2"/>
  <c r="L57" i="2"/>
  <c r="M57" i="2"/>
  <c r="N57" i="2"/>
  <c r="O57" i="2"/>
  <c r="B57" i="2"/>
  <c r="C56" i="2"/>
  <c r="D56" i="2"/>
  <c r="E56" i="2"/>
  <c r="F56" i="2"/>
  <c r="G56" i="2"/>
  <c r="H56" i="2"/>
  <c r="I56" i="2"/>
  <c r="J56" i="2"/>
  <c r="K56" i="2"/>
  <c r="L56" i="2"/>
  <c r="M56" i="2"/>
  <c r="N56" i="2"/>
  <c r="O56" i="2"/>
  <c r="B56" i="2"/>
  <c r="C55" i="2"/>
  <c r="D55" i="2"/>
  <c r="E55" i="2"/>
  <c r="F55" i="2"/>
  <c r="G55" i="2"/>
  <c r="H55" i="2"/>
  <c r="I55" i="2"/>
  <c r="J55" i="2"/>
  <c r="K55" i="2"/>
  <c r="L55" i="2"/>
  <c r="M55" i="2"/>
  <c r="N55" i="2"/>
  <c r="O55" i="2"/>
  <c r="B55" i="2"/>
  <c r="C54" i="2"/>
  <c r="D54" i="2"/>
  <c r="E54" i="2"/>
  <c r="F54" i="2"/>
  <c r="G54" i="2"/>
  <c r="H54" i="2"/>
  <c r="I54" i="2"/>
  <c r="J54" i="2"/>
  <c r="K54" i="2"/>
  <c r="L54" i="2"/>
  <c r="M54" i="2"/>
  <c r="N54" i="2"/>
  <c r="O54" i="2"/>
  <c r="B54" i="2"/>
  <c r="C53" i="2"/>
  <c r="D53" i="2"/>
  <c r="E53" i="2"/>
  <c r="F53" i="2"/>
  <c r="G53" i="2"/>
  <c r="H53" i="2"/>
  <c r="I53" i="2"/>
  <c r="J53" i="2"/>
  <c r="K53" i="2"/>
  <c r="L53" i="2"/>
  <c r="M53" i="2"/>
  <c r="N53" i="2"/>
  <c r="O53" i="2"/>
  <c r="B53" i="2"/>
  <c r="C48" i="2" l="1"/>
  <c r="D48" i="2"/>
  <c r="E48" i="2"/>
  <c r="F48" i="2"/>
  <c r="G48" i="2"/>
  <c r="H48" i="2"/>
  <c r="I48" i="2"/>
  <c r="J48" i="2"/>
  <c r="K48" i="2"/>
  <c r="L48" i="2"/>
  <c r="M48" i="2"/>
  <c r="N48" i="2"/>
  <c r="O48" i="2"/>
  <c r="B48" i="2"/>
  <c r="C47" i="2"/>
  <c r="D47" i="2"/>
  <c r="E47" i="2"/>
  <c r="F47" i="2"/>
  <c r="G47" i="2"/>
  <c r="H47" i="2"/>
  <c r="I47" i="2"/>
  <c r="J47" i="2"/>
  <c r="K47" i="2"/>
  <c r="L47" i="2"/>
  <c r="M47" i="2"/>
  <c r="N47" i="2"/>
  <c r="O47" i="2"/>
  <c r="B47" i="2"/>
  <c r="C46" i="2"/>
  <c r="D46" i="2"/>
  <c r="E46" i="2"/>
  <c r="F46" i="2"/>
  <c r="G46" i="2"/>
  <c r="H46" i="2"/>
  <c r="I46" i="2"/>
  <c r="J46" i="2"/>
  <c r="K46" i="2"/>
  <c r="L46" i="2"/>
  <c r="M46" i="2"/>
  <c r="N46" i="2"/>
  <c r="O46" i="2"/>
  <c r="B46" i="2"/>
  <c r="C45" i="2"/>
  <c r="D45" i="2"/>
  <c r="E45" i="2"/>
  <c r="F45" i="2"/>
  <c r="G45" i="2"/>
  <c r="H45" i="2"/>
  <c r="I45" i="2"/>
  <c r="J45" i="2"/>
  <c r="K45" i="2"/>
  <c r="L45" i="2"/>
  <c r="M45" i="2"/>
  <c r="N45" i="2"/>
  <c r="O45" i="2"/>
  <c r="B45" i="2"/>
  <c r="C44" i="2"/>
  <c r="D44" i="2"/>
  <c r="E44" i="2"/>
  <c r="F44" i="2"/>
  <c r="G44" i="2"/>
  <c r="H44" i="2"/>
  <c r="I44" i="2"/>
  <c r="J44" i="2"/>
  <c r="K44" i="2"/>
  <c r="L44" i="2"/>
  <c r="M44" i="2"/>
  <c r="N44" i="2"/>
  <c r="O44" i="2"/>
  <c r="B44" i="2"/>
  <c r="C43" i="2"/>
  <c r="D43" i="2"/>
  <c r="E43" i="2"/>
  <c r="F43" i="2"/>
  <c r="G43" i="2"/>
  <c r="H43" i="2"/>
  <c r="I43" i="2"/>
  <c r="J43" i="2"/>
  <c r="K43" i="2"/>
  <c r="L43" i="2"/>
  <c r="M43" i="2"/>
  <c r="N43" i="2"/>
  <c r="O43" i="2"/>
  <c r="B43" i="2"/>
  <c r="C42" i="2"/>
  <c r="D42" i="2"/>
  <c r="E42" i="2"/>
  <c r="F42" i="2"/>
  <c r="G42" i="2"/>
  <c r="H42" i="2"/>
  <c r="I42" i="2"/>
  <c r="J42" i="2"/>
  <c r="K42" i="2"/>
  <c r="L42" i="2"/>
  <c r="M42" i="2"/>
  <c r="N42" i="2"/>
  <c r="O42" i="2"/>
  <c r="B42" i="2"/>
  <c r="C41" i="2"/>
  <c r="D41" i="2"/>
  <c r="E41" i="2"/>
  <c r="F41" i="2"/>
  <c r="G41" i="2"/>
  <c r="H41" i="2"/>
  <c r="I41" i="2"/>
  <c r="J41" i="2"/>
  <c r="K41" i="2"/>
  <c r="L41" i="2"/>
  <c r="M41" i="2"/>
  <c r="N41" i="2"/>
  <c r="O41" i="2"/>
  <c r="B41" i="2"/>
  <c r="C40" i="2"/>
  <c r="D40" i="2"/>
  <c r="E40" i="2"/>
  <c r="F40" i="2"/>
  <c r="G40" i="2"/>
  <c r="H40" i="2"/>
  <c r="I40" i="2"/>
  <c r="J40" i="2"/>
  <c r="K40" i="2"/>
  <c r="L40" i="2"/>
  <c r="M40" i="2"/>
  <c r="N40" i="2"/>
  <c r="O40" i="2"/>
  <c r="B40" i="2"/>
  <c r="C39" i="2"/>
  <c r="D39" i="2"/>
  <c r="E39" i="2"/>
  <c r="F39" i="2"/>
  <c r="G39" i="2"/>
  <c r="H39" i="2"/>
  <c r="I39" i="2"/>
  <c r="J39" i="2"/>
  <c r="K39" i="2"/>
  <c r="L39" i="2"/>
  <c r="M39" i="2"/>
  <c r="N39" i="2"/>
  <c r="O39" i="2"/>
  <c r="B39" i="2"/>
  <c r="C38" i="2"/>
  <c r="D38" i="2"/>
  <c r="E38" i="2"/>
  <c r="F38" i="2"/>
  <c r="G38" i="2"/>
  <c r="H38" i="2"/>
  <c r="I38" i="2"/>
  <c r="J38" i="2"/>
  <c r="K38" i="2"/>
  <c r="L38" i="2"/>
  <c r="M38" i="2"/>
  <c r="N38" i="2"/>
  <c r="O38" i="2"/>
  <c r="B38" i="2"/>
  <c r="C37" i="2"/>
  <c r="D37" i="2"/>
  <c r="E37" i="2"/>
  <c r="F37" i="2"/>
  <c r="G37" i="2"/>
  <c r="H37" i="2"/>
  <c r="I37" i="2"/>
  <c r="J37" i="2"/>
  <c r="K37" i="2"/>
  <c r="L37" i="2"/>
  <c r="M37" i="2"/>
  <c r="N37" i="2"/>
  <c r="O37" i="2"/>
  <c r="B37" i="2"/>
  <c r="C36" i="2"/>
  <c r="D36" i="2"/>
  <c r="E36" i="2"/>
  <c r="F36" i="2"/>
  <c r="G36" i="2"/>
  <c r="H36" i="2"/>
  <c r="I36" i="2"/>
  <c r="J36" i="2"/>
  <c r="K36" i="2"/>
  <c r="L36" i="2"/>
  <c r="M36" i="2"/>
  <c r="N36" i="2"/>
  <c r="O36" i="2"/>
  <c r="B36" i="2"/>
  <c r="C35" i="2"/>
  <c r="D35" i="2"/>
  <c r="E35" i="2"/>
  <c r="F35" i="2"/>
  <c r="G35" i="2"/>
  <c r="H35" i="2"/>
  <c r="I35" i="2"/>
  <c r="J35" i="2"/>
  <c r="K35" i="2"/>
  <c r="L35" i="2"/>
  <c r="M35" i="2"/>
  <c r="N35" i="2"/>
  <c r="O35" i="2"/>
  <c r="B35" i="2"/>
  <c r="O34" i="2"/>
  <c r="C34" i="2"/>
  <c r="D34" i="2"/>
  <c r="E34" i="2"/>
  <c r="F34" i="2"/>
  <c r="G34" i="2"/>
  <c r="H34" i="2"/>
  <c r="I34" i="2"/>
  <c r="J34" i="2"/>
  <c r="K34" i="2"/>
  <c r="L34" i="2"/>
  <c r="M34" i="2"/>
  <c r="N34" i="2"/>
  <c r="B34" i="2"/>
  <c r="C33" i="2"/>
  <c r="D33" i="2"/>
  <c r="E33" i="2"/>
  <c r="F33" i="2"/>
  <c r="G33" i="2"/>
  <c r="H33" i="2"/>
  <c r="I33" i="2"/>
  <c r="J33" i="2"/>
  <c r="K33" i="2"/>
  <c r="L33" i="2"/>
  <c r="M33" i="2"/>
  <c r="N33" i="2"/>
  <c r="O33" i="2"/>
  <c r="B33" i="2"/>
  <c r="C32" i="2"/>
  <c r="D32" i="2"/>
  <c r="E32" i="2"/>
  <c r="F32" i="2"/>
  <c r="G32" i="2"/>
  <c r="H32" i="2"/>
  <c r="I32" i="2"/>
  <c r="J32" i="2"/>
  <c r="K32" i="2"/>
  <c r="L32" i="2"/>
  <c r="M32" i="2"/>
  <c r="N32" i="2"/>
  <c r="O32" i="2"/>
  <c r="B32" i="2"/>
  <c r="C31" i="2"/>
  <c r="D31" i="2"/>
  <c r="E31" i="2"/>
  <c r="F31" i="2"/>
  <c r="G31" i="2"/>
  <c r="H31" i="2"/>
  <c r="I31" i="2"/>
  <c r="J31" i="2"/>
  <c r="K31" i="2"/>
  <c r="L31" i="2"/>
  <c r="M31" i="2"/>
  <c r="N31" i="2"/>
  <c r="O31" i="2"/>
  <c r="B31" i="2"/>
  <c r="B30" i="2"/>
  <c r="C30" i="2"/>
  <c r="D30" i="2"/>
  <c r="E30" i="2"/>
  <c r="F30" i="2"/>
  <c r="G30" i="2"/>
  <c r="H30" i="2"/>
  <c r="I30" i="2"/>
  <c r="J30" i="2"/>
  <c r="K30" i="2"/>
  <c r="L30" i="2"/>
  <c r="M30" i="2"/>
  <c r="N30" i="2"/>
  <c r="O30" i="2"/>
</calcChain>
</file>

<file path=xl/sharedStrings.xml><?xml version="1.0" encoding="utf-8"?>
<sst xmlns="http://schemas.openxmlformats.org/spreadsheetml/2006/main" count="239" uniqueCount="152">
  <si>
    <t>List of tables</t>
  </si>
  <si>
    <t>Estimated resident population as at 30 June, regional council areas</t>
  </si>
  <si>
    <t>2001</t>
  </si>
  <si>
    <t>2002</t>
  </si>
  <si>
    <t>2003</t>
  </si>
  <si>
    <t>2004</t>
  </si>
  <si>
    <t>2005</t>
  </si>
  <si>
    <t>Northland Region</t>
  </si>
  <si>
    <t>Auckland Region</t>
  </si>
  <si>
    <t>Waikato Region</t>
  </si>
  <si>
    <t>Bay of Plenty Region</t>
  </si>
  <si>
    <t>Gisborne Region</t>
  </si>
  <si>
    <t>Hawke's Bay Region</t>
  </si>
  <si>
    <t>Taranaki Region</t>
  </si>
  <si>
    <t>Manawatu-Wanganui Region</t>
  </si>
  <si>
    <t>Wellington Region</t>
  </si>
  <si>
    <t>North Island</t>
  </si>
  <si>
    <t>Tasman Region</t>
  </si>
  <si>
    <t>Nelson Region</t>
  </si>
  <si>
    <t>Marlborough Region</t>
  </si>
  <si>
    <t>West Coast Region</t>
  </si>
  <si>
    <t>Canterbury Region</t>
  </si>
  <si>
    <t>Otago Region</t>
  </si>
  <si>
    <t>Southland Region</t>
  </si>
  <si>
    <t>South Island</t>
  </si>
  <si>
    <t>New Zealand</t>
  </si>
  <si>
    <t>Source: Statistics New Zealand</t>
  </si>
  <si>
    <t>Northland</t>
  </si>
  <si>
    <t>Auckland</t>
  </si>
  <si>
    <t>Waikato</t>
  </si>
  <si>
    <t>Bay of Plenty</t>
  </si>
  <si>
    <t>Gisborne</t>
  </si>
  <si>
    <t>Hawke's Bay</t>
  </si>
  <si>
    <t>Taranaki</t>
  </si>
  <si>
    <t>Manawatu-Wanganui</t>
  </si>
  <si>
    <t>Wellington</t>
  </si>
  <si>
    <t>Tasman</t>
  </si>
  <si>
    <t>Nelson</t>
  </si>
  <si>
    <t>Marlborough</t>
  </si>
  <si>
    <t>West Coast</t>
  </si>
  <si>
    <t>Canterbury</t>
  </si>
  <si>
    <t>Otago</t>
  </si>
  <si>
    <t>Southland</t>
  </si>
  <si>
    <t>Natural increase (excess of births over deaths)</t>
  </si>
  <si>
    <t>Net migration</t>
  </si>
  <si>
    <t>Hurunui District</t>
  </si>
  <si>
    <t>Waimakariri District</t>
  </si>
  <si>
    <t>Christchurch City</t>
  </si>
  <si>
    <t>Selwyn District</t>
  </si>
  <si>
    <t>Ashburton District</t>
  </si>
  <si>
    <t>Timaru District</t>
  </si>
  <si>
    <t>Mackenzie District</t>
  </si>
  <si>
    <t>Waimate District</t>
  </si>
  <si>
    <t>Waitaki District</t>
  </si>
  <si>
    <t>At 30 June</t>
  </si>
  <si>
    <t>Number</t>
  </si>
  <si>
    <t>Percent</t>
  </si>
  <si>
    <t>Northland region</t>
  </si>
  <si>
    <t>Auckland region</t>
  </si>
  <si>
    <t>Waikato region</t>
  </si>
  <si>
    <t>Bay of Plenty region</t>
  </si>
  <si>
    <t>Gisborne region</t>
  </si>
  <si>
    <t>Hawke's Bay region</t>
  </si>
  <si>
    <t>Taranaki region</t>
  </si>
  <si>
    <t>Manawatu-Wanganui region</t>
  </si>
  <si>
    <t>Wellington region</t>
  </si>
  <si>
    <t>Tasman region</t>
  </si>
  <si>
    <t>Nelson region</t>
  </si>
  <si>
    <t>Marlborough region</t>
  </si>
  <si>
    <t>West Coast region</t>
  </si>
  <si>
    <t>Canterbury region</t>
  </si>
  <si>
    <t>Otago region</t>
  </si>
  <si>
    <t>Southland region</t>
  </si>
  <si>
    <t>North Island regions</t>
  </si>
  <si>
    <t>South Island regions</t>
  </si>
  <si>
    <t>1.</t>
  </si>
  <si>
    <t>2.</t>
  </si>
  <si>
    <t>3.</t>
  </si>
  <si>
    <t>Calculated as a constant rate of population change over the period.</t>
  </si>
  <si>
    <t>4.</t>
  </si>
  <si>
    <r>
      <t>Note:</t>
    </r>
    <r>
      <rPr>
        <sz val="8"/>
        <rFont val="Arial Mäori"/>
        <family val="2"/>
      </rPr>
      <t xml:space="preserve"> Due to rounding, individual figures may not always sum to the stated total(s).</t>
    </r>
  </si>
  <si>
    <t xml:space="preserve">          All derived figures have been calculated using data of greater precision than published.</t>
  </si>
  <si>
    <r>
      <t>Regional council area</t>
    </r>
    <r>
      <rPr>
        <vertAlign val="superscript"/>
        <sz val="10"/>
        <rFont val="Arial Mäori"/>
        <family val="2"/>
      </rPr>
      <t>(2)</t>
    </r>
  </si>
  <si>
    <r>
      <t>Percent</t>
    </r>
    <r>
      <rPr>
        <vertAlign val="superscript"/>
        <sz val="10"/>
        <rFont val="Arial Mäori"/>
        <family val="2"/>
      </rPr>
      <t>(3)</t>
    </r>
  </si>
  <si>
    <r>
      <t>Total New Zealand</t>
    </r>
    <r>
      <rPr>
        <vertAlign val="superscript"/>
        <sz val="10"/>
        <color theme="1"/>
        <rFont val="Arial Mäori"/>
        <family val="2"/>
      </rPr>
      <t>1</t>
    </r>
  </si>
  <si>
    <t>Total New Zealand</t>
  </si>
  <si>
    <t xml:space="preserve">Total 'greater Christchurch' </t>
  </si>
  <si>
    <t>Hurunui district</t>
  </si>
  <si>
    <t>Waimakariri district</t>
  </si>
  <si>
    <t>Christchurch city</t>
  </si>
  <si>
    <t>Selwyn district</t>
  </si>
  <si>
    <t>Ashburton district</t>
  </si>
  <si>
    <t>Timaru district</t>
  </si>
  <si>
    <t>Mackenzie district</t>
  </si>
  <si>
    <t>Waimate district</t>
  </si>
  <si>
    <t>Waitaki district</t>
  </si>
  <si>
    <r>
      <rPr>
        <b/>
        <sz val="8"/>
        <rFont val="Arial Mäori"/>
        <family val="2"/>
      </rPr>
      <t xml:space="preserve">Source: </t>
    </r>
    <r>
      <rPr>
        <sz val="8"/>
        <rFont val="Arial Mäori"/>
        <family val="2"/>
      </rPr>
      <t>Statistics New Zealand</t>
    </r>
  </si>
  <si>
    <r>
      <t>Territorial authority area</t>
    </r>
    <r>
      <rPr>
        <vertAlign val="superscript"/>
        <sz val="10"/>
        <rFont val="Arial Mäori"/>
        <family val="2"/>
      </rPr>
      <t>(2)</t>
    </r>
  </si>
  <si>
    <t>2. Excess of births over deaths. Negative values denote a natural decrease.</t>
  </si>
  <si>
    <t>3. Net international migration plus net internal migration.</t>
  </si>
  <si>
    <t>4. Includes the population of inlets, islands, ships, and oil rigs that are not included in a territorial authority area.</t>
  </si>
  <si>
    <r>
      <t>New Zealand</t>
    </r>
    <r>
      <rPr>
        <vertAlign val="superscript"/>
        <sz val="10"/>
        <color theme="1"/>
        <rFont val="Arial"/>
        <family val="2"/>
      </rPr>
      <t>4</t>
    </r>
  </si>
  <si>
    <t>Estimated resident population, regional council areas, charts</t>
  </si>
  <si>
    <t>Estimated resident population, Canterbury territorial authority areas, charts</t>
  </si>
  <si>
    <t>Year to 30 June</t>
  </si>
  <si>
    <t>Estimated resident population as at 30 June, South Island regional council areas, as a percentage of total South Island population</t>
  </si>
  <si>
    <t>Estimated resident population as at 30 June, regional council areas, as a percentage of New Zealand's total population</t>
  </si>
  <si>
    <t>Average annual change,
 seven years ended 30 June 2013</t>
  </si>
  <si>
    <t>The estimated resident population is based on the census usually resident population count, updated for residents missed or counted more than once by the census (net census undercount); residents temporarily overseas on census night; and births, deaths, and net migration between census night and the date of the estimate.</t>
  </si>
  <si>
    <t>Waitaki District (total population)</t>
  </si>
  <si>
    <t>Waitaki Area Units in Canterbury</t>
  </si>
  <si>
    <t>Notes: 
1. Only part of Waitaki District is in the Canterbury regional council area. The Waitaki Area Units within the Canterbury regional council area are: 600822 Duntroon, 600824 Kurow, 600827 Omarama, 600830 Otematata, 600831 Aviemore, 800832 Inland Water-Lake Ohau.
2. 'Greater Christchurch' is the sum of the Waimakariri and Selwyn Districts and Christchurch City (which includes Banks Peninsula).</t>
  </si>
  <si>
    <t>New Zealand' includes the population of inlets, islands, ships, and oil rigs that are not included in a territorial authority area.</t>
  </si>
  <si>
    <r>
      <t>Note:</t>
    </r>
    <r>
      <rPr>
        <sz val="8"/>
        <rFont val="Arial Mäori"/>
        <family val="2"/>
      </rPr>
      <t xml:space="preserve"> Due to rounding, individual figures may not always sum to the stated total(s). All derived figures have been calculated using data of greater precision than published.</t>
    </r>
  </si>
  <si>
    <t>Kaikōura District</t>
  </si>
  <si>
    <t>Kaikōura district</t>
  </si>
  <si>
    <t>Population change,
year ended 30 June 2015</t>
  </si>
  <si>
    <t>Boundaries at 1 January 2017.</t>
  </si>
  <si>
    <t>Change in estimated resident population, regional council areas</t>
  </si>
  <si>
    <t>Estimated resident population at 30 June</t>
  </si>
  <si>
    <t>Population change 2015-16</t>
  </si>
  <si>
    <t>Average annual change,
 7 years ended 
30 June 2013</t>
  </si>
  <si>
    <t>1. Boundaries at 1 January 2017.</t>
  </si>
  <si>
    <t>Population change,
year ended 30 June 2016</t>
  </si>
  <si>
    <t>Population change,    year ended 30 June 2017</t>
  </si>
  <si>
    <t xml:space="preserve">Percent </t>
  </si>
  <si>
    <t xml:space="preserve">Number </t>
  </si>
  <si>
    <t>Population change                     2016-17</t>
  </si>
  <si>
    <t>New Zealand comprises the North Island and South Island regions plus areas not included in a region.</t>
  </si>
  <si>
    <t>The estimated resident population of each area is based on the usually resident population count updated for: updated for residents missed or counted more than once by the census (net census undercount); reconciliation with demographic estimates for ages 0-9 years and residents temporarily overseas on census night; and births, deaths and net migration between census date and the date of the estimate. Population estimates from June 2013 are based on the estimated resident population 2013-base.</t>
  </si>
  <si>
    <t xml:space="preserve">Canterbury region </t>
  </si>
  <si>
    <t xml:space="preserve">As a percentage of total Canterbury region </t>
  </si>
  <si>
    <t>Boundaries as at 1 January 2017. 'Total New Zealand' includes North Island and South Island regions, plus areas not included in a region, e.g. Chatham Islands Territory.</t>
  </si>
  <si>
    <t xml:space="preserve">The estimated resident population of each area is based on the usually resident population count updated for: updated for residents missed or counted more than once by the census (net census undercount); reconciliation with demographic estimates for ages 0-9 years and residents temporarily overseas on census night; and births, deaths and net migration between census date and the date of the estimate. Population estimates from June 2013 are based on the estimated resident population 2013-base. The estimated resident population is not directly comparable with the census usually resident population count because of these adjustments.
An intercensal revision was completed for estimates between June 2006 and June 2013, to reconcile with the estimated resident population 2013-base. </t>
  </si>
  <si>
    <t xml:space="preserve">Population change, year ended 30 June 2018 </t>
  </si>
  <si>
    <t>Population change 2017-18</t>
  </si>
  <si>
    <t>Components of population change in regional council areas, 2007-2018</t>
  </si>
  <si>
    <t>Estimated resident population in Canterbury as at 30 June, 2006-2018</t>
  </si>
  <si>
    <t>Change in estimated resident population, Canterbury territorial authority areas, 2006–18</t>
  </si>
  <si>
    <t>Natural increase 2008-18</t>
  </si>
  <si>
    <t>Net migration 2008-18</t>
  </si>
  <si>
    <t>Components of population change in Canterbury territorial authority areas, 2008-18</t>
  </si>
  <si>
    <r>
      <t>Components of population change in Canterbury territorial authority areas,</t>
    </r>
    <r>
      <rPr>
        <vertAlign val="superscript"/>
        <sz val="14"/>
        <color rgb="FF136B99"/>
        <rFont val="Arial"/>
        <family val="2"/>
      </rPr>
      <t>1</t>
    </r>
    <r>
      <rPr>
        <b/>
        <sz val="14"/>
        <color rgb="FF136B99"/>
        <rFont val="Arial"/>
        <family val="2"/>
      </rPr>
      <t xml:space="preserve"> 2008-2018</t>
    </r>
  </si>
  <si>
    <t xml:space="preserve"> </t>
  </si>
  <si>
    <t>Estimated resident population of regional council areas as at 30 June, 2001 to 2018</t>
  </si>
  <si>
    <t>Change in estimated resident population, regional council areas, 2006-13, 2015-16, 2016-17, 2017-18</t>
  </si>
  <si>
    <t>Components of population change in regional council areas, 2008-2018</t>
  </si>
  <si>
    <t>Estimated resident population of Canterbury territorial authority areas as at 30 June, 2006 to 2018</t>
  </si>
  <si>
    <t>Change in estimated resident population, Canterbury territorial authority areas, 2006-13, 2015-16, 2016-17, 2017-18</t>
  </si>
  <si>
    <t>Components of population change in Canterbury territorial authority areas, 2008-2018</t>
  </si>
  <si>
    <t>Components of population change in Canterbury territorial authority areas, 2008-2018 charts</t>
  </si>
  <si>
    <t>Estimated resident population, regional council areas and Canterbury territorial authorities as at 30 June, 2001 to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</si>
</sst>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 ;"/>
    <numFmt numFmtId="165" formatCode="0.0%"/>
    <numFmt numFmtId="166" formatCode="0.0\ \ \ \ \ \ \ \ "/>
    <numFmt numFmtId="167" formatCode="#,##0\ \ \ "/>
    <numFmt numFmtId="168" formatCode="#,##0\ \ \ \ \ \ \ \ ;"/>
    <numFmt numFmtId="169" formatCode="_-* #,##0_-;\-* #,##0_-;_-* &quot;-&quot;??_-;_-@_-"/>
    <numFmt numFmtId="170" formatCode="#,##0.0"/>
    <numFmt numFmtId="171" formatCode="0.0"/>
  </numFmts>
  <fonts count="42"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rgb="FF136B99"/>
      <name val="Arial"/>
      <family val="2"/>
    </font>
    <font>
      <sz val="10"/>
      <color theme="1"/>
      <name val="Arial Mäori"/>
      <family val="2"/>
    </font>
    <font>
      <sz val="10"/>
      <name val="Arial Mäori"/>
      <family val="2"/>
    </font>
    <font>
      <sz val="8"/>
      <color theme="1"/>
      <name val="Arial Mäori"/>
      <family val="2"/>
    </font>
    <font>
      <sz val="10"/>
      <color theme="1"/>
      <name val="Arial"/>
      <family val="2"/>
    </font>
    <font>
      <sz val="8"/>
      <color theme="1"/>
      <name val="Arial"/>
      <family val="2"/>
    </font>
    <font>
      <b/>
      <sz val="10"/>
      <color theme="1"/>
      <name val="Arial"/>
      <family val="2"/>
    </font>
    <font>
      <u/>
      <sz val="11"/>
      <color theme="10"/>
      <name val="Arial"/>
      <family val="2"/>
    </font>
    <font>
      <sz val="8"/>
      <name val="Arial Mäori"/>
      <family val="2"/>
    </font>
    <font>
      <sz val="10"/>
      <name val="Arial"/>
      <family val="2"/>
    </font>
    <font>
      <b/>
      <sz val="8"/>
      <name val="Arial Mäori"/>
      <family val="2"/>
    </font>
    <font>
      <vertAlign val="superscript"/>
      <sz val="10"/>
      <name val="Arial Mäori"/>
      <family val="2"/>
    </font>
    <font>
      <vertAlign val="superscript"/>
      <sz val="10"/>
      <color theme="1"/>
      <name val="Arial Mäori"/>
      <family val="2"/>
    </font>
    <font>
      <u/>
      <sz val="10"/>
      <color indexed="12"/>
      <name val="Arial"/>
      <family val="2"/>
    </font>
    <font>
      <u/>
      <sz val="10"/>
      <color theme="10"/>
      <name val="Arial"/>
      <family val="2"/>
    </font>
    <font>
      <sz val="11"/>
      <name val="Arial"/>
      <family val="2"/>
    </font>
    <font>
      <b/>
      <sz val="8"/>
      <color theme="1"/>
      <name val="Arial"/>
      <family val="2"/>
    </font>
    <font>
      <vertAlign val="superscript"/>
      <sz val="10"/>
      <color theme="1"/>
      <name val="Arial"/>
      <family val="2"/>
    </font>
    <font>
      <b/>
      <sz val="14"/>
      <color rgb="FF136B99"/>
      <name val="Arial"/>
      <family val="2"/>
    </font>
    <font>
      <b/>
      <sz val="18"/>
      <color rgb="FF136B99"/>
      <name val="Arial"/>
      <family val="2"/>
    </font>
    <font>
      <vertAlign val="superscript"/>
      <sz val="14"/>
      <color rgb="FF136B99"/>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rgb="FF136B99"/>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3" fontId="3" fillId="0" borderId="0" applyFont="0" applyFill="0" applyBorder="0" applyAlignment="0" applyProtection="0"/>
    <xf numFmtId="0" fontId="12" fillId="0" borderId="0" applyNumberFormat="0" applyFill="0" applyBorder="0" applyAlignment="0" applyProtection="0"/>
    <xf numFmtId="9" fontId="3" fillId="0" borderId="0" applyFont="0" applyFill="0" applyBorder="0" applyAlignment="0" applyProtection="0"/>
    <xf numFmtId="0" fontId="14" fillId="0" borderId="0"/>
    <xf numFmtId="0" fontId="14" fillId="0" borderId="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4" fillId="0" borderId="0"/>
    <xf numFmtId="0" fontId="14" fillId="0" borderId="0"/>
    <xf numFmtId="0" fontId="2" fillId="0" borderId="0"/>
    <xf numFmtId="0" fontId="14" fillId="0" borderId="0"/>
    <xf numFmtId="0" fontId="26" fillId="0" borderId="0" applyNumberFormat="0" applyFill="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19" applyNumberFormat="0" applyAlignment="0" applyProtection="0"/>
    <xf numFmtId="0" fontId="34" fillId="8" borderId="20" applyNumberFormat="0" applyAlignment="0" applyProtection="0"/>
    <xf numFmtId="0" fontId="35" fillId="8" borderId="19" applyNumberFormat="0" applyAlignment="0" applyProtection="0"/>
    <xf numFmtId="0" fontId="36" fillId="0" borderId="21" applyNumberFormat="0" applyFill="0" applyAlignment="0" applyProtection="0"/>
    <xf numFmtId="0" fontId="37" fillId="9" borderId="22"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24" applyNumberFormat="0" applyFill="0" applyAlignment="0" applyProtection="0"/>
    <xf numFmtId="0" fontId="4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0" borderId="23" applyNumberFormat="0" applyFont="0" applyAlignment="0" applyProtection="0"/>
  </cellStyleXfs>
  <cellXfs count="214">
    <xf numFmtId="0" fontId="0" fillId="0" borderId="0" xfId="0"/>
    <xf numFmtId="0" fontId="0" fillId="2" borderId="0" xfId="0" applyFill="1" applyBorder="1"/>
    <xf numFmtId="0" fontId="0" fillId="2" borderId="0" xfId="0" applyFont="1" applyFill="1" applyBorder="1"/>
    <xf numFmtId="0" fontId="0" fillId="2" borderId="0" xfId="0" applyFill="1"/>
    <xf numFmtId="0" fontId="0" fillId="2" borderId="0" xfId="0" applyFill="1" applyBorder="1" applyAlignment="1">
      <alignment vertical="top"/>
    </xf>
    <xf numFmtId="3" fontId="9" fillId="2" borderId="1" xfId="0" applyNumberFormat="1" applyFont="1" applyFill="1" applyBorder="1"/>
    <xf numFmtId="0" fontId="8" fillId="2" borderId="0" xfId="0" applyFont="1" applyFill="1" applyBorder="1" applyAlignment="1"/>
    <xf numFmtId="0" fontId="0" fillId="2" borderId="0" xfId="0" applyFill="1" applyAlignment="1">
      <alignment vertical="top"/>
    </xf>
    <xf numFmtId="0" fontId="0" fillId="2" borderId="0" xfId="0" applyFill="1" applyAlignment="1"/>
    <xf numFmtId="0" fontId="7" fillId="2" borderId="1" xfId="0" applyFont="1" applyFill="1" applyBorder="1" applyAlignment="1">
      <alignment horizontal="center" vertical="center"/>
    </xf>
    <xf numFmtId="166" fontId="7" fillId="2" borderId="1" xfId="0" applyNumberFormat="1" applyFont="1" applyFill="1" applyBorder="1" applyAlignment="1">
      <alignment horizontal="right" vertical="center"/>
    </xf>
    <xf numFmtId="166" fontId="7" fillId="2" borderId="1" xfId="0" applyNumberFormat="1" applyFont="1" applyFill="1" applyBorder="1" applyAlignment="1">
      <alignment vertical="center"/>
    </xf>
    <xf numFmtId="0" fontId="7" fillId="2" borderId="0" xfId="0" applyFont="1" applyFill="1" applyBorder="1"/>
    <xf numFmtId="0" fontId="7" fillId="2" borderId="0" xfId="0" applyFont="1" applyFill="1" applyBorder="1" applyAlignment="1"/>
    <xf numFmtId="168" fontId="7" fillId="2" borderId="0" xfId="0" applyNumberFormat="1" applyFont="1" applyFill="1" applyBorder="1"/>
    <xf numFmtId="0" fontId="7" fillId="2" borderId="0" xfId="0" applyFont="1" applyFill="1"/>
    <xf numFmtId="49" fontId="13" fillId="2" borderId="0" xfId="0" applyNumberFormat="1" applyFont="1" applyFill="1"/>
    <xf numFmtId="0" fontId="13" fillId="2" borderId="0" xfId="0" applyFont="1" applyFill="1" applyBorder="1" applyAlignment="1"/>
    <xf numFmtId="0" fontId="13" fillId="2" borderId="0" xfId="0" applyFont="1" applyFill="1"/>
    <xf numFmtId="0" fontId="13" fillId="2" borderId="0" xfId="0" applyFont="1" applyFill="1" applyBorder="1"/>
    <xf numFmtId="0" fontId="10" fillId="2" borderId="0" xfId="0" applyFont="1" applyFill="1"/>
    <xf numFmtId="49" fontId="15" fillId="2" borderId="0" xfId="0" applyNumberFormat="1" applyFont="1" applyFill="1"/>
    <xf numFmtId="0" fontId="15" fillId="2" borderId="0" xfId="0" applyFont="1" applyFill="1"/>
    <xf numFmtId="3" fontId="10" fillId="2" borderId="2" xfId="0" applyNumberFormat="1" applyFont="1" applyFill="1" applyBorder="1" applyAlignment="1">
      <alignment horizontal="left"/>
    </xf>
    <xf numFmtId="0" fontId="9" fillId="2" borderId="0" xfId="0" applyFont="1" applyFill="1"/>
    <xf numFmtId="0" fontId="10" fillId="2" borderId="0" xfId="0" applyFont="1" applyFill="1" applyBorder="1" applyAlignment="1">
      <alignment wrapText="1"/>
    </xf>
    <xf numFmtId="0" fontId="9" fillId="2" borderId="0" xfId="0" applyFont="1" applyFill="1" applyBorder="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3" fontId="9" fillId="2" borderId="1" xfId="0" applyNumberFormat="1" applyFont="1" applyFill="1" applyBorder="1" applyAlignment="1">
      <alignment vertical="center"/>
    </xf>
    <xf numFmtId="3" fontId="9" fillId="2" borderId="1" xfId="0" applyNumberFormat="1" applyFont="1" applyFill="1" applyBorder="1" applyAlignment="1">
      <alignment horizontal="right" vertical="center"/>
    </xf>
    <xf numFmtId="0" fontId="6" fillId="2" borderId="0" xfId="0" applyFont="1" applyFill="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165" fontId="6" fillId="2" borderId="1" xfId="3" applyNumberFormat="1" applyFont="1" applyFill="1" applyBorder="1" applyAlignment="1">
      <alignment horizontal="right" vertical="center"/>
    </xf>
    <xf numFmtId="0" fontId="7" fillId="2" borderId="1" xfId="0" applyFont="1" applyFill="1" applyBorder="1" applyAlignment="1">
      <alignment vertical="center"/>
    </xf>
    <xf numFmtId="0" fontId="10" fillId="2" borderId="0" xfId="0" applyFont="1" applyFill="1" applyBorder="1" applyAlignment="1">
      <alignment vertical="top"/>
    </xf>
    <xf numFmtId="0" fontId="14" fillId="2" borderId="1" xfId="0" applyFont="1" applyFill="1" applyBorder="1" applyAlignment="1">
      <alignment vertical="center"/>
    </xf>
    <xf numFmtId="3" fontId="14" fillId="2" borderId="1" xfId="0" applyNumberFormat="1" applyFont="1" applyFill="1" applyBorder="1" applyAlignment="1">
      <alignment vertical="center"/>
    </xf>
    <xf numFmtId="3" fontId="14" fillId="2" borderId="1" xfId="0" applyNumberFormat="1" applyFont="1" applyFill="1" applyBorder="1" applyAlignment="1">
      <alignment horizontal="right" vertical="center"/>
    </xf>
    <xf numFmtId="0" fontId="20" fillId="2" borderId="0" xfId="0" applyFont="1" applyFill="1"/>
    <xf numFmtId="1" fontId="7" fillId="2" borderId="0" xfId="11" applyNumberFormat="1" applyFont="1" applyFill="1" applyAlignment="1">
      <alignment horizontal="left"/>
    </xf>
    <xf numFmtId="0" fontId="13" fillId="2" borderId="0" xfId="4" applyFont="1" applyFill="1"/>
    <xf numFmtId="168" fontId="13" fillId="2" borderId="0" xfId="0" applyNumberFormat="1" applyFont="1" applyFill="1" applyBorder="1"/>
    <xf numFmtId="0" fontId="5" fillId="2" borderId="0" xfId="0" applyFont="1" applyFill="1" applyAlignment="1">
      <alignment vertical="center"/>
    </xf>
    <xf numFmtId="0" fontId="4" fillId="2" borderId="0" xfId="0" applyFont="1" applyFill="1"/>
    <xf numFmtId="0" fontId="12" fillId="2" borderId="0" xfId="2" applyFill="1"/>
    <xf numFmtId="0" fontId="0" fillId="2" borderId="0" xfId="0" applyFont="1" applyFill="1" applyAlignment="1">
      <alignment horizontal="left" vertical="center"/>
    </xf>
    <xf numFmtId="165" fontId="9" fillId="2" borderId="0" xfId="0" applyNumberFormat="1" applyFont="1" applyFill="1"/>
    <xf numFmtId="0" fontId="11" fillId="2" borderId="1" xfId="0" applyFont="1" applyFill="1" applyBorder="1" applyAlignment="1">
      <alignment horizontal="right" vertical="center"/>
    </xf>
    <xf numFmtId="0" fontId="9" fillId="2" borderId="1" xfId="0" applyFont="1" applyFill="1" applyBorder="1" applyAlignment="1">
      <alignment horizontal="left" vertical="center"/>
    </xf>
    <xf numFmtId="3" fontId="9" fillId="2" borderId="1" xfId="0" applyNumberFormat="1" applyFont="1" applyFill="1" applyBorder="1" applyAlignment="1">
      <alignment horizontal="left" vertical="center"/>
    </xf>
    <xf numFmtId="0" fontId="21" fillId="2" borderId="0" xfId="0" applyFont="1" applyFill="1" applyBorder="1" applyAlignment="1">
      <alignment wrapText="1"/>
    </xf>
    <xf numFmtId="0" fontId="9" fillId="2" borderId="12" xfId="0" applyFont="1" applyFill="1" applyBorder="1" applyAlignment="1">
      <alignment vertical="center"/>
    </xf>
    <xf numFmtId="0" fontId="9" fillId="2" borderId="14" xfId="0" applyFont="1" applyFill="1" applyBorder="1" applyAlignment="1">
      <alignment horizontal="right" vertical="center"/>
    </xf>
    <xf numFmtId="0" fontId="7" fillId="2" borderId="1" xfId="0" applyFont="1" applyFill="1" applyBorder="1" applyAlignment="1">
      <alignment horizontal="center" vertical="center"/>
    </xf>
    <xf numFmtId="0" fontId="6" fillId="2" borderId="0" xfId="0" applyFont="1" applyFill="1" applyBorder="1" applyAlignment="1"/>
    <xf numFmtId="0" fontId="6" fillId="2" borderId="1" xfId="0" applyFont="1" applyFill="1" applyBorder="1" applyAlignment="1">
      <alignment horizontal="center"/>
    </xf>
    <xf numFmtId="0" fontId="6" fillId="2" borderId="1" xfId="0" applyFont="1" applyFill="1" applyBorder="1" applyAlignment="1"/>
    <xf numFmtId="3" fontId="6" fillId="2" borderId="1" xfId="0" applyNumberFormat="1" applyFont="1" applyFill="1" applyBorder="1" applyAlignment="1">
      <alignment horizontal="right"/>
    </xf>
    <xf numFmtId="0" fontId="7" fillId="2" borderId="1" xfId="0" applyFont="1" applyFill="1" applyBorder="1" applyAlignment="1"/>
    <xf numFmtId="3" fontId="6" fillId="2" borderId="1" xfId="0" applyNumberFormat="1" applyFont="1" applyFill="1" applyBorder="1" applyAlignment="1">
      <alignment vertical="center"/>
    </xf>
    <xf numFmtId="169" fontId="7" fillId="2" borderId="1" xfId="1" applyNumberFormat="1" applyFont="1" applyFill="1" applyBorder="1" applyAlignment="1">
      <alignment vertical="center"/>
    </xf>
    <xf numFmtId="169" fontId="7" fillId="2" borderId="1" xfId="1" applyNumberFormat="1" applyFont="1" applyFill="1" applyBorder="1" applyAlignment="1" applyProtection="1">
      <alignment vertical="center"/>
      <protection locked="0"/>
    </xf>
    <xf numFmtId="49" fontId="13" fillId="2" borderId="0" xfId="0" applyNumberFormat="1" applyFont="1" applyFill="1" applyAlignment="1">
      <alignment vertical="top"/>
    </xf>
    <xf numFmtId="0" fontId="23" fillId="2" borderId="0" xfId="0" applyFont="1" applyFill="1" applyBorder="1" applyAlignment="1">
      <alignment vertical="top"/>
    </xf>
    <xf numFmtId="0" fontId="5" fillId="2" borderId="0" xfId="0" applyFont="1" applyFill="1" applyBorder="1" applyAlignment="1">
      <alignment horizontal="left" vertical="top"/>
    </xf>
    <xf numFmtId="3" fontId="7" fillId="2" borderId="6" xfId="0" applyNumberFormat="1" applyFont="1" applyFill="1" applyBorder="1" applyAlignment="1">
      <alignment horizontal="center" vertical="center" wrapText="1"/>
    </xf>
    <xf numFmtId="0" fontId="13" fillId="2" borderId="0" xfId="0" applyFont="1" applyFill="1" applyBorder="1" applyAlignment="1">
      <alignment wrapText="1"/>
    </xf>
    <xf numFmtId="0" fontId="7" fillId="2" borderId="1" xfId="0" applyFont="1" applyFill="1" applyBorder="1" applyAlignment="1">
      <alignment horizontal="center" vertical="center"/>
    </xf>
    <xf numFmtId="0" fontId="13" fillId="2" borderId="0" xfId="0" applyFont="1" applyFill="1" applyBorder="1" applyAlignment="1">
      <alignment horizontal="left" vertical="top" wrapText="1"/>
    </xf>
    <xf numFmtId="0" fontId="13" fillId="2" borderId="0" xfId="0" quotePrefix="1" applyFont="1" applyFill="1" applyBorder="1" applyAlignment="1">
      <alignment horizontal="left" vertical="center"/>
    </xf>
    <xf numFmtId="1" fontId="7" fillId="2" borderId="12" xfId="0" applyNumberFormat="1" applyFont="1" applyFill="1" applyBorder="1" applyAlignment="1">
      <alignment horizontal="center" wrapText="1"/>
    </xf>
    <xf numFmtId="1" fontId="7" fillId="2" borderId="14" xfId="0" applyNumberFormat="1" applyFont="1" applyFill="1" applyBorder="1" applyAlignment="1">
      <alignment horizontal="center" wrapText="1"/>
    </xf>
    <xf numFmtId="0" fontId="9" fillId="2" borderId="1" xfId="0" applyFont="1" applyFill="1" applyBorder="1"/>
    <xf numFmtId="167" fontId="7" fillId="0" borderId="1" xfId="1" applyNumberFormat="1" applyFont="1" applyFill="1" applyBorder="1" applyAlignment="1" applyProtection="1">
      <alignment horizontal="right"/>
    </xf>
    <xf numFmtId="167" fontId="7" fillId="0" borderId="1" xfId="1" applyNumberFormat="1" applyFont="1" applyBorder="1" applyAlignment="1" applyProtection="1">
      <alignment horizontal="right"/>
    </xf>
    <xf numFmtId="0" fontId="0" fillId="2" borderId="0" xfId="0" applyFill="1" applyBorder="1" applyAlignment="1">
      <alignment horizontal="right" vertical="center"/>
    </xf>
    <xf numFmtId="0" fontId="0" fillId="2" borderId="0" xfId="0" applyFont="1" applyFill="1" applyBorder="1" applyAlignment="1">
      <alignment horizontal="right" vertical="center"/>
    </xf>
    <xf numFmtId="0" fontId="0" fillId="2" borderId="0" xfId="0" applyFill="1" applyAlignment="1">
      <alignment horizontal="right" vertical="center"/>
    </xf>
    <xf numFmtId="0" fontId="9" fillId="2" borderId="0" xfId="0" applyFont="1" applyFill="1" applyBorder="1" applyAlignment="1">
      <alignment horizontal="center" vertical="center" wrapText="1"/>
    </xf>
    <xf numFmtId="165" fontId="9" fillId="2" borderId="0" xfId="3" applyNumberFormat="1" applyFont="1" applyFill="1" applyBorder="1" applyAlignment="1">
      <alignment horizontal="center" vertical="center"/>
    </xf>
    <xf numFmtId="170" fontId="9" fillId="2"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171" fontId="9" fillId="2" borderId="0" xfId="3" applyNumberFormat="1" applyFont="1" applyFill="1" applyBorder="1" applyAlignment="1">
      <alignment horizontal="right" vertical="center"/>
    </xf>
    <xf numFmtId="165" fontId="9" fillId="2" borderId="1" xfId="0" applyNumberFormat="1" applyFont="1" applyFill="1" applyBorder="1"/>
    <xf numFmtId="0" fontId="13" fillId="2" borderId="0" xfId="0" applyFont="1" applyFill="1" applyBorder="1" applyAlignment="1">
      <alignment wrapText="1"/>
    </xf>
    <xf numFmtId="0" fontId="7" fillId="2" borderId="1" xfId="0" applyFont="1" applyFill="1" applyBorder="1" applyAlignment="1">
      <alignment horizontal="center" vertical="center"/>
    </xf>
    <xf numFmtId="3" fontId="7" fillId="2" borderId="6" xfId="0" applyNumberFormat="1" applyFont="1" applyFill="1" applyBorder="1" applyAlignment="1">
      <alignment horizontal="center" vertical="center" wrapText="1"/>
    </xf>
    <xf numFmtId="1" fontId="7" fillId="2" borderId="12" xfId="0" applyNumberFormat="1" applyFont="1" applyFill="1" applyBorder="1" applyAlignment="1">
      <alignment horizontal="center" wrapText="1"/>
    </xf>
    <xf numFmtId="1" fontId="7" fillId="2" borderId="14" xfId="0" applyNumberFormat="1" applyFont="1" applyFill="1" applyBorder="1" applyAlignment="1">
      <alignment horizontal="center" wrapText="1"/>
    </xf>
    <xf numFmtId="0" fontId="9" fillId="2" borderId="0" xfId="0" applyFont="1" applyFill="1" applyBorder="1" applyAlignment="1">
      <alignment horizontal="center" vertical="center"/>
    </xf>
    <xf numFmtId="164" fontId="7" fillId="2" borderId="1" xfId="0" applyNumberFormat="1" applyFont="1" applyFill="1" applyBorder="1" applyAlignment="1">
      <alignment horizontal="right"/>
    </xf>
    <xf numFmtId="0" fontId="9" fillId="2" borderId="1" xfId="0" applyFont="1" applyFill="1" applyBorder="1" applyAlignment="1">
      <alignment horizontal="center"/>
    </xf>
    <xf numFmtId="164" fontId="9" fillId="2" borderId="1" xfId="0" applyNumberFormat="1" applyFont="1" applyFill="1" applyBorder="1"/>
    <xf numFmtId="0" fontId="7" fillId="2" borderId="0" xfId="0" applyFont="1" applyFill="1" applyBorder="1" applyAlignment="1">
      <alignment horizontal="center" vertical="center"/>
    </xf>
    <xf numFmtId="0" fontId="11" fillId="2" borderId="1" xfId="0" applyFont="1" applyFill="1" applyBorder="1"/>
    <xf numFmtId="3" fontId="7" fillId="0" borderId="1" xfId="0" applyNumberFormat="1" applyFont="1" applyBorder="1"/>
    <xf numFmtId="3" fontId="7" fillId="2" borderId="1" xfId="0" applyNumberFormat="1" applyFont="1" applyFill="1" applyBorder="1"/>
    <xf numFmtId="3" fontId="14" fillId="2" borderId="1" xfId="0" applyNumberFormat="1" applyFont="1" applyFill="1" applyBorder="1"/>
    <xf numFmtId="169" fontId="7" fillId="3" borderId="1" xfId="1" applyNumberFormat="1" applyFont="1" applyFill="1" applyBorder="1" applyAlignment="1">
      <alignment vertical="center"/>
    </xf>
    <xf numFmtId="164" fontId="7" fillId="3" borderId="1" xfId="0" applyNumberFormat="1" applyFont="1" applyFill="1" applyBorder="1" applyAlignment="1">
      <alignment horizontal="right"/>
    </xf>
    <xf numFmtId="164" fontId="9" fillId="3" borderId="1" xfId="0" applyNumberFormat="1" applyFont="1" applyFill="1" applyBorder="1"/>
    <xf numFmtId="169" fontId="7" fillId="3" borderId="1" xfId="1" applyNumberFormat="1" applyFont="1" applyFill="1" applyBorder="1" applyAlignment="1" applyProtection="1">
      <alignment vertical="center"/>
      <protection locked="0"/>
    </xf>
    <xf numFmtId="166" fontId="7" fillId="3" borderId="1" xfId="0" applyNumberFormat="1" applyFont="1" applyFill="1" applyBorder="1" applyAlignment="1">
      <alignment horizontal="right" vertical="center"/>
    </xf>
    <xf numFmtId="167" fontId="7" fillId="3" borderId="1" xfId="1" applyNumberFormat="1" applyFont="1" applyFill="1" applyBorder="1" applyAlignment="1" applyProtection="1">
      <alignment horizontal="right"/>
    </xf>
    <xf numFmtId="165" fontId="7" fillId="2" borderId="1" xfId="0" applyNumberFormat="1" applyFont="1" applyFill="1" applyBorder="1" applyAlignment="1">
      <alignment horizontal="right" vertical="center"/>
    </xf>
    <xf numFmtId="165" fontId="7" fillId="3" borderId="1" xfId="0" applyNumberFormat="1" applyFont="1" applyFill="1" applyBorder="1" applyAlignment="1">
      <alignment horizontal="right" vertical="center"/>
    </xf>
    <xf numFmtId="0" fontId="9" fillId="2" borderId="1" xfId="0" applyFont="1" applyFill="1" applyBorder="1" applyAlignment="1"/>
    <xf numFmtId="3" fontId="9" fillId="2" borderId="12" xfId="0" applyNumberFormat="1" applyFont="1" applyFill="1" applyBorder="1" applyAlignment="1">
      <alignment vertical="center"/>
    </xf>
    <xf numFmtId="3" fontId="6" fillId="2" borderId="12" xfId="0" applyNumberFormat="1" applyFont="1" applyFill="1" applyBorder="1" applyAlignment="1">
      <alignment vertical="center"/>
    </xf>
    <xf numFmtId="0" fontId="0" fillId="0" borderId="0" xfId="0" applyFill="1"/>
    <xf numFmtId="0" fontId="12" fillId="0" borderId="0" xfId="2" applyFill="1"/>
    <xf numFmtId="0" fontId="24" fillId="0" borderId="0" xfId="0" applyFont="1" applyFill="1"/>
    <xf numFmtId="3" fontId="9" fillId="0" borderId="1" xfId="0" applyNumberFormat="1" applyFont="1" applyFill="1" applyBorder="1" applyAlignment="1">
      <alignment vertical="center"/>
    </xf>
    <xf numFmtId="3" fontId="6" fillId="0"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3" fontId="6" fillId="0" borderId="1" xfId="0" applyNumberFormat="1" applyFont="1" applyFill="1" applyBorder="1" applyAlignment="1">
      <alignment vertical="center"/>
    </xf>
    <xf numFmtId="3" fontId="9" fillId="0" borderId="1" xfId="0" applyNumberFormat="1" applyFont="1" applyFill="1" applyBorder="1"/>
    <xf numFmtId="0" fontId="6" fillId="0" borderId="1" xfId="0" applyFont="1" applyFill="1" applyBorder="1" applyAlignment="1">
      <alignment horizontal="center"/>
    </xf>
    <xf numFmtId="3" fontId="6" fillId="0" borderId="1" xfId="0" applyNumberFormat="1" applyFont="1" applyFill="1" applyBorder="1" applyAlignment="1">
      <alignment horizontal="right"/>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xf>
    <xf numFmtId="3" fontId="9" fillId="2" borderId="0" xfId="1" applyNumberFormat="1" applyFont="1" applyFill="1" applyBorder="1" applyAlignment="1">
      <alignment horizontal="right" vertical="center"/>
    </xf>
    <xf numFmtId="9" fontId="0" fillId="2" borderId="0" xfId="3" applyFont="1" applyFill="1" applyBorder="1"/>
    <xf numFmtId="0" fontId="11" fillId="2" borderId="0" xfId="0" applyFont="1" applyFill="1" applyBorder="1" applyAlignment="1">
      <alignment horizontal="center" wrapText="1"/>
    </xf>
    <xf numFmtId="167" fontId="7" fillId="2" borderId="0" xfId="1" applyNumberFormat="1" applyFont="1" applyFill="1" applyBorder="1" applyAlignment="1" applyProtection="1">
      <alignment horizontal="right"/>
    </xf>
    <xf numFmtId="165" fontId="9" fillId="3" borderId="1" xfId="0" applyNumberFormat="1" applyFont="1" applyFill="1" applyBorder="1"/>
    <xf numFmtId="165" fontId="6" fillId="0" borderId="1" xfId="3" applyNumberFormat="1" applyFont="1" applyFill="1" applyBorder="1" applyAlignment="1">
      <alignment horizontal="right" vertical="center"/>
    </xf>
    <xf numFmtId="0" fontId="6" fillId="0" borderId="1" xfId="0" applyFont="1" applyFill="1" applyBorder="1" applyAlignment="1">
      <alignment horizontal="center" vertical="center"/>
    </xf>
    <xf numFmtId="171" fontId="0" fillId="2" borderId="1" xfId="0" applyNumberFormat="1" applyFill="1" applyBorder="1"/>
    <xf numFmtId="3" fontId="9" fillId="2" borderId="1" xfId="1" applyNumberFormat="1" applyFont="1" applyFill="1" applyBorder="1" applyAlignment="1">
      <alignment horizontal="right" vertical="top"/>
    </xf>
    <xf numFmtId="3" fontId="9" fillId="2" borderId="1" xfId="1" applyNumberFormat="1" applyFont="1" applyFill="1" applyBorder="1" applyAlignment="1">
      <alignment horizontal="right"/>
    </xf>
    <xf numFmtId="0" fontId="11" fillId="0" borderId="1" xfId="0" applyFont="1" applyFill="1" applyBorder="1" applyAlignment="1">
      <alignment horizontal="right" vertical="center"/>
    </xf>
    <xf numFmtId="3" fontId="9" fillId="0" borderId="1" xfId="1" applyNumberFormat="1" applyFont="1" applyFill="1" applyBorder="1" applyAlignment="1">
      <alignment horizontal="right" vertical="center"/>
    </xf>
    <xf numFmtId="3" fontId="9" fillId="0" borderId="0" xfId="1" applyNumberFormat="1" applyFont="1" applyFill="1" applyBorder="1" applyAlignment="1">
      <alignment horizontal="right" vertical="center"/>
    </xf>
    <xf numFmtId="167" fontId="7" fillId="0" borderId="0" xfId="1" applyNumberFormat="1" applyFont="1" applyFill="1" applyBorder="1" applyAlignment="1" applyProtection="1">
      <alignment horizontal="right"/>
    </xf>
    <xf numFmtId="9" fontId="0" fillId="0" borderId="0" xfId="3" applyNumberFormat="1" applyFont="1" applyFill="1" applyBorder="1"/>
    <xf numFmtId="0" fontId="0" fillId="0" borderId="0" xfId="0" applyFill="1" applyBorder="1"/>
    <xf numFmtId="3" fontId="9" fillId="3" borderId="1" xfId="0" applyNumberFormat="1" applyFont="1" applyFill="1" applyBorder="1" applyAlignment="1">
      <alignment horizontal="left" vertical="center"/>
    </xf>
    <xf numFmtId="3" fontId="9" fillId="3" borderId="1" xfId="1" applyNumberFormat="1" applyFont="1" applyFill="1" applyBorder="1" applyAlignment="1">
      <alignment horizontal="right" vertical="center"/>
    </xf>
    <xf numFmtId="3" fontId="9" fillId="3" borderId="1" xfId="0" applyNumberFormat="1" applyFont="1" applyFill="1" applyBorder="1" applyAlignment="1">
      <alignment horizontal="right" vertical="center"/>
    </xf>
    <xf numFmtId="3" fontId="9" fillId="3" borderId="1" xfId="0" applyNumberFormat="1" applyFont="1" applyFill="1" applyBorder="1"/>
    <xf numFmtId="0" fontId="9" fillId="0" borderId="1" xfId="0" applyFont="1" applyFill="1" applyBorder="1" applyAlignment="1">
      <alignment vertical="center"/>
    </xf>
    <xf numFmtId="0" fontId="7" fillId="2" borderId="1" xfId="0" applyFont="1" applyFill="1" applyBorder="1" applyAlignment="1">
      <alignment horizontal="center" vertical="center"/>
    </xf>
    <xf numFmtId="3" fontId="7" fillId="2" borderId="6" xfId="0" applyNumberFormat="1" applyFont="1" applyFill="1" applyBorder="1" applyAlignment="1">
      <alignment horizontal="center" vertical="center" wrapText="1"/>
    </xf>
    <xf numFmtId="0" fontId="13" fillId="2" borderId="0" xfId="0" applyFont="1" applyFill="1" applyBorder="1" applyAlignment="1">
      <alignment wrapText="1"/>
    </xf>
    <xf numFmtId="1" fontId="7" fillId="2" borderId="12" xfId="0" applyNumberFormat="1" applyFont="1" applyFill="1" applyBorder="1" applyAlignment="1">
      <alignment horizontal="center" wrapText="1"/>
    </xf>
    <xf numFmtId="1" fontId="7" fillId="2" borderId="14" xfId="0" applyNumberFormat="1" applyFont="1" applyFill="1" applyBorder="1" applyAlignment="1">
      <alignment horizontal="center" wrapText="1"/>
    </xf>
    <xf numFmtId="0" fontId="9" fillId="2" borderId="0" xfId="0" applyFont="1" applyFill="1" applyBorder="1" applyAlignment="1">
      <alignment horizontal="center" vertical="center"/>
    </xf>
    <xf numFmtId="165" fontId="7" fillId="0" borderId="0" xfId="0" applyNumberFormat="1" applyFont="1" applyFill="1" applyBorder="1" applyAlignment="1">
      <alignment horizontal="right" vertical="center"/>
    </xf>
    <xf numFmtId="0" fontId="9" fillId="3" borderId="1" xfId="0" applyFont="1" applyFill="1" applyBorder="1"/>
    <xf numFmtId="1" fontId="9" fillId="2" borderId="1" xfId="0" applyNumberFormat="1" applyFont="1" applyFill="1" applyBorder="1"/>
    <xf numFmtId="165" fontId="7" fillId="0" borderId="1" xfId="0" applyNumberFormat="1" applyFont="1" applyFill="1" applyBorder="1" applyAlignment="1">
      <alignment horizontal="right" vertical="center"/>
    </xf>
    <xf numFmtId="1" fontId="9" fillId="3" borderId="1" xfId="0" applyNumberFormat="1" applyFont="1" applyFill="1" applyBorder="1"/>
    <xf numFmtId="3" fontId="0" fillId="0" borderId="0" xfId="0" applyNumberFormat="1" applyFill="1"/>
    <xf numFmtId="171" fontId="0" fillId="2" borderId="0" xfId="0" applyNumberFormat="1" applyFill="1" applyAlignment="1">
      <alignment vertical="top"/>
    </xf>
    <xf numFmtId="171" fontId="9" fillId="2" borderId="1" xfId="0" applyNumberFormat="1" applyFont="1" applyFill="1" applyBorder="1"/>
    <xf numFmtId="171" fontId="0" fillId="2" borderId="0" xfId="0" applyNumberFormat="1" applyFill="1"/>
    <xf numFmtId="167" fontId="7" fillId="0" borderId="1" xfId="1" applyNumberFormat="1" applyFont="1" applyFill="1" applyBorder="1" applyAlignment="1" applyProtection="1">
      <alignment vertical="justify"/>
    </xf>
    <xf numFmtId="167" fontId="7" fillId="3" borderId="1" xfId="1" applyNumberFormat="1" applyFont="1" applyFill="1" applyBorder="1" applyAlignment="1" applyProtection="1">
      <alignment vertical="justify"/>
    </xf>
    <xf numFmtId="0" fontId="5" fillId="2" borderId="0" xfId="0" applyFont="1" applyFill="1" applyBorder="1" applyAlignment="1">
      <alignment horizontal="left" vertical="top"/>
    </xf>
    <xf numFmtId="0" fontId="23" fillId="2" borderId="0" xfId="0" applyFont="1" applyFill="1" applyBorder="1" applyAlignment="1">
      <alignment horizontal="left" vertical="top"/>
    </xf>
    <xf numFmtId="0" fontId="8" fillId="0" borderId="0" xfId="0" applyFont="1" applyFill="1" applyBorder="1" applyAlignment="1">
      <alignment horizontal="left" wrapText="1"/>
    </xf>
    <xf numFmtId="0" fontId="8" fillId="0" borderId="0" xfId="0" applyNumberFormat="1" applyFont="1" applyFill="1" applyBorder="1" applyAlignment="1">
      <alignment vertical="top" wrapText="1"/>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13" fillId="2" borderId="0" xfId="0" applyFont="1" applyFill="1" applyBorder="1" applyAlignment="1">
      <alignment wrapText="1"/>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7" fillId="2" borderId="12" xfId="0" applyNumberFormat="1" applyFont="1" applyFill="1" applyBorder="1" applyAlignment="1">
      <alignment horizontal="center" vertical="center" wrapText="1"/>
    </xf>
    <xf numFmtId="1" fontId="7" fillId="2" borderId="14"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7" fillId="2" borderId="4"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0" fontId="23" fillId="2" borderId="7" xfId="0" applyFont="1" applyFill="1" applyBorder="1" applyAlignment="1">
      <alignment horizontal="left" vertical="top" wrapText="1"/>
    </xf>
    <xf numFmtId="0" fontId="11" fillId="2" borderId="0" xfId="0" applyFont="1" applyFill="1" applyBorder="1" applyAlignment="1">
      <alignment horizontal="center" vertical="center"/>
    </xf>
    <xf numFmtId="3" fontId="10" fillId="2" borderId="3" xfId="0" applyNumberFormat="1" applyFont="1" applyFill="1" applyBorder="1" applyAlignment="1">
      <alignment horizontal="left" wrapText="1"/>
    </xf>
    <xf numFmtId="3" fontId="10" fillId="2" borderId="0" xfId="0" applyNumberFormat="1" applyFont="1" applyFill="1" applyBorder="1" applyAlignment="1">
      <alignment horizontal="left" wrapText="1"/>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1" fillId="0" borderId="1" xfId="0" applyFont="1" applyFill="1" applyBorder="1" applyAlignment="1">
      <alignment horizontal="center" vertical="center"/>
    </xf>
    <xf numFmtId="0" fontId="11" fillId="2" borderId="15"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21" fillId="2" borderId="3"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3" fillId="2" borderId="0" xfId="0" applyFont="1" applyFill="1" applyBorder="1" applyAlignment="1">
      <alignment horizontal="left" vertical="top" wrapText="1"/>
    </xf>
    <xf numFmtId="0" fontId="13" fillId="2" borderId="0" xfId="0" quotePrefix="1" applyFont="1" applyFill="1" applyBorder="1" applyAlignment="1">
      <alignment horizontal="left" vertical="center"/>
    </xf>
    <xf numFmtId="0" fontId="7" fillId="2" borderId="1" xfId="0" applyFont="1" applyFill="1" applyBorder="1" applyAlignment="1">
      <alignment horizontal="left" vertical="center"/>
    </xf>
    <xf numFmtId="0" fontId="7" fillId="2" borderId="11" xfId="0" applyFont="1" applyFill="1" applyBorder="1" applyAlignment="1">
      <alignment horizontal="left" vertical="center"/>
    </xf>
    <xf numFmtId="0" fontId="7" fillId="2" borderId="10" xfId="0" applyFont="1" applyFill="1" applyBorder="1" applyAlignment="1">
      <alignment horizontal="left" vertical="center"/>
    </xf>
    <xf numFmtId="0" fontId="7" fillId="2" borderId="15" xfId="0" applyFont="1" applyFill="1" applyBorder="1" applyAlignment="1">
      <alignment horizontal="left" vertical="center"/>
    </xf>
    <xf numFmtId="0" fontId="7" fillId="2" borderId="8" xfId="0" applyFont="1" applyFill="1" applyBorder="1" applyAlignment="1">
      <alignment horizontal="left" vertical="center"/>
    </xf>
    <xf numFmtId="0" fontId="7" fillId="2" borderId="13" xfId="0" applyFont="1" applyFill="1" applyBorder="1" applyAlignment="1">
      <alignment horizontal="left" vertical="center"/>
    </xf>
    <xf numFmtId="0" fontId="7" fillId="2" borderId="9" xfId="0" applyFont="1" applyFill="1" applyBorder="1" applyAlignment="1">
      <alignment horizontal="left" vertical="center"/>
    </xf>
    <xf numFmtId="1" fontId="7" fillId="2" borderId="1" xfId="0" applyNumberFormat="1" applyFont="1" applyFill="1" applyBorder="1" applyAlignment="1">
      <alignment horizontal="center" wrapText="1"/>
    </xf>
    <xf numFmtId="0" fontId="9" fillId="2" borderId="1" xfId="0" applyFont="1" applyFill="1" applyBorder="1" applyAlignment="1"/>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1" fontId="7" fillId="2" borderId="12" xfId="0" applyNumberFormat="1" applyFont="1" applyFill="1" applyBorder="1" applyAlignment="1">
      <alignment horizontal="center" wrapText="1"/>
    </xf>
    <xf numFmtId="1" fontId="7" fillId="2" borderId="14" xfId="0" applyNumberFormat="1" applyFont="1" applyFill="1" applyBorder="1" applyAlignment="1">
      <alignment horizontal="center" wrapText="1"/>
    </xf>
    <xf numFmtId="0" fontId="23" fillId="2" borderId="0" xfId="0" applyFont="1" applyFill="1" applyBorder="1" applyAlignment="1">
      <alignment horizontal="left" vertical="top" wrapText="1"/>
    </xf>
    <xf numFmtId="0" fontId="11" fillId="2" borderId="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4" xfId="0" applyFont="1" applyFill="1" applyBorder="1" applyAlignment="1">
      <alignment horizontal="center" vertical="center" wrapText="1"/>
    </xf>
  </cellXfs>
  <cellStyles count="53">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8" builtinId="27" customBuiltin="1"/>
    <cellStyle name="Calculation" xfId="22" builtinId="22" customBuiltin="1"/>
    <cellStyle name="Check Cell" xfId="24" builtinId="23" customBuiltin="1"/>
    <cellStyle name="Comma" xfId="1" builtinId="3"/>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2" builtinId="8"/>
    <cellStyle name="Hyperlink 2" xfId="7" xr:uid="{00000000-0005-0000-0000-000002000000}"/>
    <cellStyle name="Hyperlink 3" xfId="6" xr:uid="{00000000-0005-0000-0000-000003000000}"/>
    <cellStyle name="Input" xfId="20" builtinId="20" customBuiltin="1"/>
    <cellStyle name="Linked Cell" xfId="23" builtinId="24" customBuiltin="1"/>
    <cellStyle name="Neutral" xfId="19" builtinId="28" customBuiltin="1"/>
    <cellStyle name="Normal" xfId="0" builtinId="0"/>
    <cellStyle name="Normal 2" xfId="8" xr:uid="{00000000-0005-0000-0000-000005000000}"/>
    <cellStyle name="Normal 2 2" xfId="9" xr:uid="{00000000-0005-0000-0000-000006000000}"/>
    <cellStyle name="Normal 3" xfId="10" xr:uid="{00000000-0005-0000-0000-000007000000}"/>
    <cellStyle name="Normal 4" xfId="5" xr:uid="{00000000-0005-0000-0000-000008000000}"/>
    <cellStyle name="Normal_DT Table 9.01" xfId="11" xr:uid="{00000000-0005-0000-0000-000009000000}"/>
    <cellStyle name="Normal_Migration PLT new table templates" xfId="4" xr:uid="{00000000-0005-0000-0000-00000A000000}"/>
    <cellStyle name="Note 2" xfId="52" xr:uid="{00000000-0005-0000-0000-000039000000}"/>
    <cellStyle name="Output" xfId="21" builtinId="21" customBuiltin="1"/>
    <cellStyle name="Percent" xfId="3" builtinId="5"/>
    <cellStyle name="Title" xfId="12" builtinId="15" customBuiltin="1"/>
    <cellStyle name="Total" xfId="27" builtinId="25" customBuiltin="1"/>
    <cellStyle name="Warning Text" xfId="25" builtinId="11" customBuiltin="1"/>
  </cellStyles>
  <dxfs count="0"/>
  <tableStyles count="0" defaultTableStyle="TableStyleMedium2" defaultPivotStyle="PivotStyleLight16"/>
  <colors>
    <mruColors>
      <color rgb="FFC96009"/>
      <color rgb="FF136B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Estimated</a:t>
            </a:r>
            <a:r>
              <a:rPr lang="en-US" sz="1200" baseline="0">
                <a:solidFill>
                  <a:srgbClr val="136B99"/>
                </a:solidFill>
                <a:latin typeface="Arial" panose="020B0604020202020204" pitchFamily="34" charset="0"/>
                <a:cs typeface="Arial" panose="020B0604020202020204" pitchFamily="34" charset="0"/>
              </a:rPr>
              <a:t> resident population of regional council areas as </a:t>
            </a:r>
            <a:br>
              <a:rPr lang="en-US" sz="1200" baseline="0">
                <a:solidFill>
                  <a:srgbClr val="136B99"/>
                </a:solidFill>
                <a:latin typeface="Arial" panose="020B0604020202020204" pitchFamily="34" charset="0"/>
                <a:cs typeface="Arial" panose="020B0604020202020204" pitchFamily="34" charset="0"/>
              </a:rPr>
            </a:br>
            <a:r>
              <a:rPr lang="en-US" sz="1200" baseline="0">
                <a:solidFill>
                  <a:srgbClr val="136B99"/>
                </a:solidFill>
                <a:latin typeface="Arial" panose="020B0604020202020204" pitchFamily="34" charset="0"/>
                <a:cs typeface="Arial" panose="020B0604020202020204" pitchFamily="34" charset="0"/>
              </a:rPr>
              <a:t>per cent of New Zealand's total population, 2006, 2013, 2018</a:t>
            </a:r>
          </a:p>
        </c:rich>
      </c:tx>
      <c:overlay val="0"/>
    </c:title>
    <c:autoTitleDeleted val="0"/>
    <c:plotArea>
      <c:layout/>
      <c:barChart>
        <c:barDir val="bar"/>
        <c:grouping val="clustered"/>
        <c:varyColors val="0"/>
        <c:ser>
          <c:idx val="1"/>
          <c:order val="0"/>
          <c:tx>
            <c:strRef>
              <c:f>'1. RCs'!$G$29</c:f>
              <c:strCache>
                <c:ptCount val="1"/>
                <c:pt idx="0">
                  <c:v>2006</c:v>
                </c:pt>
              </c:strCache>
            </c:strRef>
          </c:tx>
          <c:invertIfNegative val="0"/>
          <c:cat>
            <c:strRef>
              <c:f>('1. RCs'!$A$30:$A$45,'1. RCs'!$A$48)</c:f>
              <c:strCache>
                <c:ptCount val="17"/>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pt idx="16">
                  <c:v>Total New Zealand1</c:v>
                </c:pt>
              </c:strCache>
              <c:extLst/>
            </c:strRef>
          </c:cat>
          <c:val>
            <c:numRef>
              <c:f>'1. RCs'!$G$30:$G$45</c:f>
              <c:numCache>
                <c:formatCode>0.0%</c:formatCode>
                <c:ptCount val="16"/>
                <c:pt idx="0">
                  <c:v>3.6490942981408023E-2</c:v>
                </c:pt>
                <c:pt idx="1">
                  <c:v>0.32810782392582327</c:v>
                </c:pt>
                <c:pt idx="2">
                  <c:v>9.3963580748458633E-2</c:v>
                </c:pt>
                <c:pt idx="3">
                  <c:v>6.3399130143860824E-2</c:v>
                </c:pt>
                <c:pt idx="4">
                  <c:v>1.0992687473115711E-2</c:v>
                </c:pt>
                <c:pt idx="5">
                  <c:v>3.6347560101323902E-2</c:v>
                </c:pt>
                <c:pt idx="6">
                  <c:v>2.564163838837643E-2</c:v>
                </c:pt>
                <c:pt idx="7">
                  <c:v>5.4820054485494429E-2</c:v>
                </c:pt>
                <c:pt idx="8">
                  <c:v>0.11143239497204034</c:v>
                </c:pt>
                <c:pt idx="9">
                  <c:v>1.0944893179754337E-2</c:v>
                </c:pt>
                <c:pt idx="10">
                  <c:v>1.0586435979544043E-2</c:v>
                </c:pt>
                <c:pt idx="11">
                  <c:v>1.0419155952779239E-2</c:v>
                </c:pt>
                <c:pt idx="12">
                  <c:v>7.6709840845003109E-3</c:v>
                </c:pt>
                <c:pt idx="13">
                  <c:v>0.12904459207570615</c:v>
                </c:pt>
                <c:pt idx="14">
                  <c:v>4.7746499068011282E-2</c:v>
                </c:pt>
                <c:pt idx="15">
                  <c:v>2.2272140706399657E-2</c:v>
                </c:pt>
              </c:numCache>
              <c:extLst/>
            </c:numRef>
          </c:val>
          <c:extLst>
            <c:ext xmlns:c16="http://schemas.microsoft.com/office/drawing/2014/chart" uri="{C3380CC4-5D6E-409C-BE32-E72D297353CC}">
              <c16:uniqueId val="{00000000-7A4F-469F-B19A-47ECA7C7710D}"/>
            </c:ext>
          </c:extLst>
        </c:ser>
        <c:ser>
          <c:idx val="0"/>
          <c:order val="1"/>
          <c:tx>
            <c:strRef>
              <c:f>'1. RCs'!$N$29</c:f>
              <c:strCache>
                <c:ptCount val="1"/>
                <c:pt idx="0">
                  <c:v>2013</c:v>
                </c:pt>
              </c:strCache>
            </c:strRef>
          </c:tx>
          <c:invertIfNegative val="0"/>
          <c:val>
            <c:numRef>
              <c:f>'1. RCs'!$N$30:$N$45</c:f>
              <c:numCache>
                <c:formatCode>0.0%</c:formatCode>
                <c:ptCount val="16"/>
                <c:pt idx="0">
                  <c:v>3.7077058148173164E-2</c:v>
                </c:pt>
                <c:pt idx="1">
                  <c:v>0.3361473177100921</c:v>
                </c:pt>
                <c:pt idx="2">
                  <c:v>9.5585421309740889E-2</c:v>
                </c:pt>
                <c:pt idx="3">
                  <c:v>6.2965714414353571E-2</c:v>
                </c:pt>
                <c:pt idx="4">
                  <c:v>1.0580581256612863E-2</c:v>
                </c:pt>
                <c:pt idx="5">
                  <c:v>3.5568762522230478E-2</c:v>
                </c:pt>
                <c:pt idx="6">
                  <c:v>2.5573490015983431E-2</c:v>
                </c:pt>
                <c:pt idx="7">
                  <c:v>5.2047455032529659E-2</c:v>
                </c:pt>
                <c:pt idx="8">
                  <c:v>0.10956529569347831</c:v>
                </c:pt>
                <c:pt idx="9">
                  <c:v>1.0985795006866122E-2</c:v>
                </c:pt>
                <c:pt idx="10">
                  <c:v>1.0963283131852053E-2</c:v>
                </c:pt>
                <c:pt idx="11">
                  <c:v>1.0062808131289255E-2</c:v>
                </c:pt>
                <c:pt idx="12">
                  <c:v>7.4289187546430742E-3</c:v>
                </c:pt>
                <c:pt idx="13">
                  <c:v>0.12671934445419958</c:v>
                </c:pt>
                <c:pt idx="14">
                  <c:v>4.7004795029377995E-2</c:v>
                </c:pt>
                <c:pt idx="15">
                  <c:v>2.1611400013507125E-2</c:v>
                </c:pt>
              </c:numCache>
              <c:extLst/>
            </c:numRef>
          </c:val>
          <c:extLst>
            <c:ext xmlns:c16="http://schemas.microsoft.com/office/drawing/2014/chart" uri="{C3380CC4-5D6E-409C-BE32-E72D297353CC}">
              <c16:uniqueId val="{00000000-D47C-44D3-911B-0546A5BB15AA}"/>
            </c:ext>
          </c:extLst>
        </c:ser>
        <c:ser>
          <c:idx val="3"/>
          <c:order val="2"/>
          <c:tx>
            <c:v>2018</c:v>
          </c:tx>
          <c:invertIfNegative val="0"/>
          <c:val>
            <c:numRef>
              <c:f>'1. RCs'!$S$30:$S$45</c:f>
              <c:numCache>
                <c:formatCode>0.0%</c:formatCode>
                <c:ptCount val="16"/>
                <c:pt idx="0">
                  <c:v>3.6659502609763583E-2</c:v>
                </c:pt>
                <c:pt idx="1">
                  <c:v>0.34712926005526556</c:v>
                </c:pt>
                <c:pt idx="2">
                  <c:v>9.5957425033261698E-2</c:v>
                </c:pt>
                <c:pt idx="3">
                  <c:v>6.2572919864906359E-2</c:v>
                </c:pt>
                <c:pt idx="4">
                  <c:v>1.0050148398321563E-2</c:v>
                </c:pt>
                <c:pt idx="5">
                  <c:v>3.3957629720601783E-2</c:v>
                </c:pt>
                <c:pt idx="6">
                  <c:v>2.4480605874526662E-2</c:v>
                </c:pt>
                <c:pt idx="7">
                  <c:v>4.9882304779449389E-2</c:v>
                </c:pt>
                <c:pt idx="8">
                  <c:v>0.10674444785590011</c:v>
                </c:pt>
                <c:pt idx="9">
                  <c:v>1.0664210418585611E-2</c:v>
                </c:pt>
                <c:pt idx="10">
                  <c:v>1.0623272950568008E-2</c:v>
                </c:pt>
                <c:pt idx="11">
                  <c:v>9.538430048101525E-3</c:v>
                </c:pt>
                <c:pt idx="12">
                  <c:v>6.6728072868693072E-3</c:v>
                </c:pt>
                <c:pt idx="13">
                  <c:v>0.12776583768293931</c:v>
                </c:pt>
                <c:pt idx="14">
                  <c:v>4.6914338348173164E-2</c:v>
                </c:pt>
                <c:pt idx="15">
                  <c:v>2.0284515402722341E-2</c:v>
                </c:pt>
              </c:numCache>
            </c:numRef>
          </c:val>
          <c:extLst>
            <c:ext xmlns:c16="http://schemas.microsoft.com/office/drawing/2014/chart" uri="{C3380CC4-5D6E-409C-BE32-E72D297353CC}">
              <c16:uniqueId val="{00000001-5734-4BB9-9B2E-125F7764A6EA}"/>
            </c:ext>
          </c:extLst>
        </c:ser>
        <c:dLbls>
          <c:showLegendKey val="0"/>
          <c:showVal val="0"/>
          <c:showCatName val="0"/>
          <c:showSerName val="0"/>
          <c:showPercent val="0"/>
          <c:showBubbleSize val="0"/>
        </c:dLbls>
        <c:gapWidth val="150"/>
        <c:axId val="-567502864"/>
        <c:axId val="-567496880"/>
      </c:barChart>
      <c:catAx>
        <c:axId val="-567502864"/>
        <c:scaling>
          <c:orientation val="maxMin"/>
        </c:scaling>
        <c:delete val="0"/>
        <c:axPos val="l"/>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567496880"/>
        <c:crosses val="autoZero"/>
        <c:auto val="1"/>
        <c:lblAlgn val="ctr"/>
        <c:lblOffset val="100"/>
        <c:noMultiLvlLbl val="0"/>
      </c:catAx>
      <c:valAx>
        <c:axId val="-567496880"/>
        <c:scaling>
          <c:orientation val="minMax"/>
        </c:scaling>
        <c:delete val="0"/>
        <c:axPos val="t"/>
        <c:majorGridlines/>
        <c:title>
          <c:tx>
            <c:rich>
              <a:bodyPr/>
              <a:lstStyle/>
              <a:p>
                <a:pPr>
                  <a:defRPr/>
                </a:pPr>
                <a:r>
                  <a:rPr lang="en-US" b="0">
                    <a:solidFill>
                      <a:srgbClr val="136B99"/>
                    </a:solidFill>
                    <a:latin typeface="Arial" panose="020B0604020202020204" pitchFamily="34" charset="0"/>
                    <a:cs typeface="Arial" panose="020B0604020202020204" pitchFamily="34" charset="0"/>
                  </a:rPr>
                  <a:t>Per cent of New Zealand's total population</a:t>
                </a:r>
              </a:p>
            </c:rich>
          </c:tx>
          <c:overlay val="0"/>
        </c:title>
        <c:numFmt formatCode="0%" sourceLinked="0"/>
        <c:majorTickMark val="out"/>
        <c:minorTickMark val="none"/>
        <c:tickLblPos val="high"/>
        <c:txPr>
          <a:bodyPr/>
          <a:lstStyle/>
          <a:p>
            <a:pPr>
              <a:defRPr sz="800">
                <a:latin typeface="Arial" panose="020B0604020202020204" pitchFamily="34" charset="0"/>
                <a:cs typeface="Arial" panose="020B0604020202020204" pitchFamily="34" charset="0"/>
              </a:defRPr>
            </a:pPr>
            <a:endParaRPr lang="en-US"/>
          </a:p>
        </c:txPr>
        <c:crossAx val="-567502864"/>
        <c:crosses val="autoZero"/>
        <c:crossBetween val="between"/>
      </c:valAx>
    </c:plotArea>
    <c:legend>
      <c:legendPos val="r"/>
      <c:layout>
        <c:manualLayout>
          <c:xMode val="edge"/>
          <c:yMode val="edge"/>
          <c:x val="0.88467793209876544"/>
          <c:y val="0.30438287037037037"/>
          <c:w val="6.8378850598150645E-2"/>
          <c:h val="0.14031239797122344"/>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solidFill>
                  <a:srgbClr val="136B99"/>
                </a:solidFill>
                <a:latin typeface="Arial" panose="020B0604020202020204" pitchFamily="34" charset="0"/>
                <a:cs typeface="Arial" panose="020B0604020202020204" pitchFamily="34" charset="0"/>
              </a:rPr>
              <a:t>Estimated resident</a:t>
            </a:r>
            <a:r>
              <a:rPr lang="en-NZ" sz="1200" baseline="0">
                <a:solidFill>
                  <a:srgbClr val="136B99"/>
                </a:solidFill>
                <a:latin typeface="Arial" panose="020B0604020202020204" pitchFamily="34" charset="0"/>
                <a:cs typeface="Arial" panose="020B0604020202020204" pitchFamily="34" charset="0"/>
              </a:rPr>
              <a:t> population as at 30 June, as per cent of </a:t>
            </a:r>
            <a:br>
              <a:rPr lang="en-NZ" sz="1200" baseline="0">
                <a:solidFill>
                  <a:srgbClr val="136B99"/>
                </a:solidFill>
                <a:latin typeface="Arial" panose="020B0604020202020204" pitchFamily="34" charset="0"/>
                <a:cs typeface="Arial" panose="020B0604020202020204" pitchFamily="34" charset="0"/>
              </a:rPr>
            </a:br>
            <a:r>
              <a:rPr lang="en-NZ" sz="1200" baseline="0">
                <a:solidFill>
                  <a:srgbClr val="136B99"/>
                </a:solidFill>
                <a:latin typeface="Arial" panose="020B0604020202020204" pitchFamily="34" charset="0"/>
                <a:cs typeface="Arial" panose="020B0604020202020204" pitchFamily="34" charset="0"/>
              </a:rPr>
              <a:t>total population, Canterbury region</a:t>
            </a:r>
          </a:p>
        </c:rich>
      </c:tx>
      <c:overlay val="0"/>
    </c:title>
    <c:autoTitleDeleted val="0"/>
    <c:plotArea>
      <c:layout/>
      <c:barChart>
        <c:barDir val="bar"/>
        <c:grouping val="clustered"/>
        <c:varyColors val="0"/>
        <c:ser>
          <c:idx val="0"/>
          <c:order val="0"/>
          <c:tx>
            <c:strRef>
              <c:f>'5. TAs'!$B$20</c:f>
              <c:strCache>
                <c:ptCount val="1"/>
                <c:pt idx="0">
                  <c:v>2006</c:v>
                </c:pt>
              </c:strCache>
            </c:strRef>
          </c:tx>
          <c:invertIfNegative val="0"/>
          <c:cat>
            <c:strRef>
              <c:f>'5. TAs'!$A$21:$A$32</c:f>
              <c:strCache>
                <c:ptCount val="12"/>
                <c:pt idx="0">
                  <c:v>Total 'greater Christchurch' </c:v>
                </c:pt>
                <c:pt idx="1">
                  <c:v>Christchurch City</c:v>
                </c:pt>
                <c:pt idx="2">
                  <c:v>Waimakariri District</c:v>
                </c:pt>
                <c:pt idx="3">
                  <c:v>Selwyn District</c:v>
                </c:pt>
                <c:pt idx="4">
                  <c:v>Timaru District</c:v>
                </c:pt>
                <c:pt idx="5">
                  <c:v>Ashburton District</c:v>
                </c:pt>
                <c:pt idx="6">
                  <c:v>Waitaki District</c:v>
                </c:pt>
                <c:pt idx="7">
                  <c:v>Hurunui District</c:v>
                </c:pt>
                <c:pt idx="8">
                  <c:v>Waimate District</c:v>
                </c:pt>
                <c:pt idx="9">
                  <c:v>Mackenzie District</c:v>
                </c:pt>
                <c:pt idx="10">
                  <c:v>Kaikōura District</c:v>
                </c:pt>
                <c:pt idx="11">
                  <c:v>Waitaki Area Units in Canterbury</c:v>
                </c:pt>
              </c:strCache>
            </c:strRef>
          </c:cat>
          <c:val>
            <c:numRef>
              <c:f>'5. TAs'!$B$21:$B$32</c:f>
              <c:numCache>
                <c:formatCode>0.0%</c:formatCode>
                <c:ptCount val="12"/>
                <c:pt idx="0">
                  <c:v>0.8162962962962963</c:v>
                </c:pt>
                <c:pt idx="1">
                  <c:v>0.67</c:v>
                </c:pt>
                <c:pt idx="2">
                  <c:v>8.1666666666666665E-2</c:v>
                </c:pt>
                <c:pt idx="3">
                  <c:v>6.4629629629629634E-2</c:v>
                </c:pt>
                <c:pt idx="4">
                  <c:v>8.1111111111111106E-2</c:v>
                </c:pt>
                <c:pt idx="5">
                  <c:v>5.185185185185185E-2</c:v>
                </c:pt>
                <c:pt idx="6">
                  <c:v>3.833333333333333E-2</c:v>
                </c:pt>
                <c:pt idx="7">
                  <c:v>1.9907407407407408E-2</c:v>
                </c:pt>
                <c:pt idx="8">
                  <c:v>1.3666666666666667E-2</c:v>
                </c:pt>
                <c:pt idx="9">
                  <c:v>7.2222222222222219E-3</c:v>
                </c:pt>
                <c:pt idx="10">
                  <c:v>6.9074074074074072E-3</c:v>
                </c:pt>
                <c:pt idx="11">
                  <c:v>2.9074074074074076E-3</c:v>
                </c:pt>
              </c:numCache>
            </c:numRef>
          </c:val>
          <c:extLst>
            <c:ext xmlns:c16="http://schemas.microsoft.com/office/drawing/2014/chart" uri="{C3380CC4-5D6E-409C-BE32-E72D297353CC}">
              <c16:uniqueId val="{00000000-78D9-4219-9C29-BFA7B8965060}"/>
            </c:ext>
          </c:extLst>
        </c:ser>
        <c:ser>
          <c:idx val="1"/>
          <c:order val="1"/>
          <c:tx>
            <c:strRef>
              <c:f>'5. TAs'!$I$20</c:f>
              <c:strCache>
                <c:ptCount val="1"/>
                <c:pt idx="0">
                  <c:v>2013</c:v>
                </c:pt>
              </c:strCache>
            </c:strRef>
          </c:tx>
          <c:invertIfNegative val="0"/>
          <c:cat>
            <c:strRef>
              <c:f>'5. TAs'!$A$21:$A$32</c:f>
              <c:strCache>
                <c:ptCount val="12"/>
                <c:pt idx="0">
                  <c:v>Total 'greater Christchurch' </c:v>
                </c:pt>
                <c:pt idx="1">
                  <c:v>Christchurch City</c:v>
                </c:pt>
                <c:pt idx="2">
                  <c:v>Waimakariri District</c:v>
                </c:pt>
                <c:pt idx="3">
                  <c:v>Selwyn District</c:v>
                </c:pt>
                <c:pt idx="4">
                  <c:v>Timaru District</c:v>
                </c:pt>
                <c:pt idx="5">
                  <c:v>Ashburton District</c:v>
                </c:pt>
                <c:pt idx="6">
                  <c:v>Waitaki District</c:v>
                </c:pt>
                <c:pt idx="7">
                  <c:v>Hurunui District</c:v>
                </c:pt>
                <c:pt idx="8">
                  <c:v>Waimate District</c:v>
                </c:pt>
                <c:pt idx="9">
                  <c:v>Mackenzie District</c:v>
                </c:pt>
                <c:pt idx="10">
                  <c:v>Kaikōura District</c:v>
                </c:pt>
                <c:pt idx="11">
                  <c:v>Waitaki Area Units in Canterbury</c:v>
                </c:pt>
              </c:strCache>
            </c:strRef>
          </c:cat>
          <c:val>
            <c:numRef>
              <c:f>'5. TAs'!$I$21:$I$32</c:f>
              <c:numCache>
                <c:formatCode>0.0%</c:formatCode>
                <c:ptCount val="12"/>
                <c:pt idx="0">
                  <c:v>0.80955764789483031</c:v>
                </c:pt>
                <c:pt idx="1">
                  <c:v>0.63368271451412328</c:v>
                </c:pt>
                <c:pt idx="2">
                  <c:v>9.2911707230413934E-2</c:v>
                </c:pt>
                <c:pt idx="3">
                  <c:v>8.2963226150293126E-2</c:v>
                </c:pt>
                <c:pt idx="4">
                  <c:v>8.065375732812223E-2</c:v>
                </c:pt>
                <c:pt idx="5">
                  <c:v>5.7381417658553917E-2</c:v>
                </c:pt>
                <c:pt idx="6">
                  <c:v>3.8017409841890212E-2</c:v>
                </c:pt>
                <c:pt idx="7">
                  <c:v>2.1318173743116006E-2</c:v>
                </c:pt>
                <c:pt idx="8">
                  <c:v>1.3874578077811334E-2</c:v>
                </c:pt>
                <c:pt idx="9">
                  <c:v>7.6390122579499025E-3</c:v>
                </c:pt>
                <c:pt idx="10">
                  <c:v>6.4665127020785218E-3</c:v>
                </c:pt>
                <c:pt idx="11">
                  <c:v>2.984544324036241E-3</c:v>
                </c:pt>
              </c:numCache>
            </c:numRef>
          </c:val>
          <c:extLst>
            <c:ext xmlns:c16="http://schemas.microsoft.com/office/drawing/2014/chart" uri="{C3380CC4-5D6E-409C-BE32-E72D297353CC}">
              <c16:uniqueId val="{00000001-78D9-4219-9C29-BFA7B8965060}"/>
            </c:ext>
          </c:extLst>
        </c:ser>
        <c:ser>
          <c:idx val="2"/>
          <c:order val="2"/>
          <c:tx>
            <c:v>2018</c:v>
          </c:tx>
          <c:invertIfNegative val="0"/>
          <c:val>
            <c:numRef>
              <c:f>'5. TAs'!$N$21:$N$32</c:f>
              <c:numCache>
                <c:formatCode>0.0%</c:formatCode>
                <c:ptCount val="12"/>
                <c:pt idx="0">
                  <c:v>0.81928868952258893</c:v>
                </c:pt>
                <c:pt idx="1">
                  <c:v>0.62239666773470037</c:v>
                </c:pt>
                <c:pt idx="2">
                  <c:v>9.7244472925344438E-2</c:v>
                </c:pt>
                <c:pt idx="3">
                  <c:v>9.9647548862544053E-2</c:v>
                </c:pt>
                <c:pt idx="4">
                  <c:v>7.5776994553027874E-2</c:v>
                </c:pt>
                <c:pt idx="5">
                  <c:v>5.5270746555591159E-2</c:v>
                </c:pt>
                <c:pt idx="6">
                  <c:v>3.5725728933034287E-2</c:v>
                </c:pt>
                <c:pt idx="7">
                  <c:v>2.0586350528676706E-2</c:v>
                </c:pt>
                <c:pt idx="8">
                  <c:v>1.2720281960909964E-2</c:v>
                </c:pt>
                <c:pt idx="9">
                  <c:v>7.4815764178148029E-3</c:v>
                </c:pt>
                <c:pt idx="10">
                  <c:v>6.1358538929830184E-3</c:v>
                </c:pt>
                <c:pt idx="11">
                  <c:v>2.8356296058955465E-3</c:v>
                </c:pt>
              </c:numCache>
            </c:numRef>
          </c:val>
          <c:extLst>
            <c:ext xmlns:c16="http://schemas.microsoft.com/office/drawing/2014/chart" uri="{C3380CC4-5D6E-409C-BE32-E72D297353CC}">
              <c16:uniqueId val="{00000000-42A6-4007-BD01-742FACFF9D5B}"/>
            </c:ext>
          </c:extLst>
        </c:ser>
        <c:dLbls>
          <c:showLegendKey val="0"/>
          <c:showVal val="0"/>
          <c:showCatName val="0"/>
          <c:showSerName val="0"/>
          <c:showPercent val="0"/>
          <c:showBubbleSize val="0"/>
        </c:dLbls>
        <c:gapWidth val="150"/>
        <c:axId val="-487716512"/>
        <c:axId val="-487719232"/>
      </c:barChart>
      <c:catAx>
        <c:axId val="-487716512"/>
        <c:scaling>
          <c:orientation val="maxMin"/>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7719232"/>
        <c:crosses val="autoZero"/>
        <c:auto val="1"/>
        <c:lblAlgn val="ctr"/>
        <c:lblOffset val="100"/>
        <c:noMultiLvlLbl val="0"/>
      </c:catAx>
      <c:valAx>
        <c:axId val="-487719232"/>
        <c:scaling>
          <c:orientation val="minMax"/>
        </c:scaling>
        <c:delete val="0"/>
        <c:axPos val="t"/>
        <c:majorGridlines/>
        <c:minorGridlines>
          <c:spPr>
            <a:ln>
              <a:noFill/>
            </a:ln>
          </c:spPr>
        </c:minorGridlines>
        <c:title>
          <c:tx>
            <c:rich>
              <a:bodyPr/>
              <a:lstStyle/>
              <a:p>
                <a:pPr>
                  <a:defRPr/>
                </a:pPr>
                <a:r>
                  <a:rPr lang="en-US" b="0">
                    <a:solidFill>
                      <a:srgbClr val="136B99"/>
                    </a:solidFill>
                    <a:latin typeface="Arial" panose="020B0604020202020204" pitchFamily="34" charset="0"/>
                    <a:cs typeface="Arial" panose="020B0604020202020204" pitchFamily="34" charset="0"/>
                  </a:rPr>
                  <a:t>Per cent of total estimated resident population</a:t>
                </a:r>
              </a:p>
            </c:rich>
          </c:tx>
          <c:overlay val="0"/>
        </c:title>
        <c:numFmt formatCode="0%" sourceLinked="0"/>
        <c:majorTickMark val="out"/>
        <c:minorTickMark val="none"/>
        <c:tickLblPos val="high"/>
        <c:txPr>
          <a:bodyPr/>
          <a:lstStyle/>
          <a:p>
            <a:pPr>
              <a:defRPr sz="800">
                <a:latin typeface="Arial" panose="020B0604020202020204" pitchFamily="34" charset="0"/>
                <a:cs typeface="Arial" panose="020B0604020202020204" pitchFamily="34" charset="0"/>
              </a:defRPr>
            </a:pPr>
            <a:endParaRPr lang="en-US"/>
          </a:p>
        </c:txPr>
        <c:crossAx val="-487716512"/>
        <c:crosses val="autoZero"/>
        <c:crossBetween val="between"/>
      </c:valAx>
    </c:plotArea>
    <c:legend>
      <c:legendPos val="r"/>
      <c:layout>
        <c:manualLayout>
          <c:xMode val="edge"/>
          <c:yMode val="edge"/>
          <c:x val="0.87737993827160499"/>
          <c:y val="0.37969004629629627"/>
          <c:w val="6.8858410774202516E-2"/>
          <c:h val="0.14418656079139755"/>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kern="1200" spc="0" baseline="0">
                <a:solidFill>
                  <a:srgbClr val="136B99"/>
                </a:solidFill>
                <a:effectLst/>
                <a:latin typeface="Arial" panose="020B0604020202020204" pitchFamily="34" charset="0"/>
                <a:cs typeface="Arial" panose="020B0604020202020204" pitchFamily="34" charset="0"/>
              </a:rPr>
              <a:t>Estimated resident population as at 30 June 2018</a:t>
            </a:r>
            <a:br>
              <a:rPr lang="en-US" sz="1400" b="1" i="0" kern="1200" spc="0" baseline="0">
                <a:solidFill>
                  <a:srgbClr val="136B99"/>
                </a:solidFill>
                <a:effectLst/>
                <a:latin typeface="Arial" panose="020B0604020202020204" pitchFamily="34" charset="0"/>
                <a:cs typeface="Arial" panose="020B0604020202020204" pitchFamily="34" charset="0"/>
              </a:rPr>
            </a:br>
            <a:r>
              <a:rPr lang="en-US" sz="1400" b="1" i="0" kern="1200" spc="0" baseline="0">
                <a:solidFill>
                  <a:srgbClr val="136B99"/>
                </a:solidFill>
                <a:effectLst/>
                <a:latin typeface="Arial" panose="020B0604020202020204" pitchFamily="34" charset="0"/>
                <a:cs typeface="Arial" panose="020B0604020202020204" pitchFamily="34" charset="0"/>
              </a:rPr>
              <a:t>as per cent of total population, Canterbury region</a:t>
            </a:r>
            <a:endParaRPr lang="en-NZ">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v>2018</c:v>
          </c:tx>
          <c:spPr>
            <a:solidFill>
              <a:schemeClr val="accent1"/>
            </a:solidFill>
            <a:ln>
              <a:noFill/>
            </a:ln>
            <a:effectLst/>
          </c:spPr>
          <c:invertIfNegative val="0"/>
          <c:cat>
            <c:strRef>
              <c:f>'5. TAs'!$A$21:$A$32</c:f>
              <c:strCache>
                <c:ptCount val="12"/>
                <c:pt idx="0">
                  <c:v>Total 'greater Christchurch' </c:v>
                </c:pt>
                <c:pt idx="1">
                  <c:v>Christchurch City</c:v>
                </c:pt>
                <c:pt idx="2">
                  <c:v>Waimakariri District</c:v>
                </c:pt>
                <c:pt idx="3">
                  <c:v>Selwyn District</c:v>
                </c:pt>
                <c:pt idx="4">
                  <c:v>Timaru District</c:v>
                </c:pt>
                <c:pt idx="5">
                  <c:v>Ashburton District</c:v>
                </c:pt>
                <c:pt idx="6">
                  <c:v>Waitaki District</c:v>
                </c:pt>
                <c:pt idx="7">
                  <c:v>Hurunui District</c:v>
                </c:pt>
                <c:pt idx="8">
                  <c:v>Waimate District</c:v>
                </c:pt>
                <c:pt idx="9">
                  <c:v>Mackenzie District</c:v>
                </c:pt>
                <c:pt idx="10">
                  <c:v>Kaikōura District</c:v>
                </c:pt>
                <c:pt idx="11">
                  <c:v>Waitaki Area Units in Canterbury</c:v>
                </c:pt>
              </c:strCache>
            </c:strRef>
          </c:cat>
          <c:val>
            <c:numRef>
              <c:f>'5. TAs'!$N$21:$N$32</c:f>
              <c:numCache>
                <c:formatCode>0.0%</c:formatCode>
                <c:ptCount val="12"/>
                <c:pt idx="0">
                  <c:v>0.81928868952258893</c:v>
                </c:pt>
                <c:pt idx="1">
                  <c:v>0.62239666773470037</c:v>
                </c:pt>
                <c:pt idx="2">
                  <c:v>9.7244472925344438E-2</c:v>
                </c:pt>
                <c:pt idx="3">
                  <c:v>9.9647548862544053E-2</c:v>
                </c:pt>
                <c:pt idx="4">
                  <c:v>7.5776994553027874E-2</c:v>
                </c:pt>
                <c:pt idx="5">
                  <c:v>5.5270746555591159E-2</c:v>
                </c:pt>
                <c:pt idx="6">
                  <c:v>3.5725728933034287E-2</c:v>
                </c:pt>
                <c:pt idx="7">
                  <c:v>2.0586350528676706E-2</c:v>
                </c:pt>
                <c:pt idx="8">
                  <c:v>1.2720281960909964E-2</c:v>
                </c:pt>
                <c:pt idx="9">
                  <c:v>7.4815764178148029E-3</c:v>
                </c:pt>
                <c:pt idx="10">
                  <c:v>6.1358538929830184E-3</c:v>
                </c:pt>
                <c:pt idx="11">
                  <c:v>2.8356296058955465E-3</c:v>
                </c:pt>
              </c:numCache>
            </c:numRef>
          </c:val>
          <c:extLst>
            <c:ext xmlns:c16="http://schemas.microsoft.com/office/drawing/2014/chart" uri="{C3380CC4-5D6E-409C-BE32-E72D297353CC}">
              <c16:uniqueId val="{00000000-FDC8-4524-B48D-C341B7A407EA}"/>
            </c:ext>
          </c:extLst>
        </c:ser>
        <c:dLbls>
          <c:showLegendKey val="0"/>
          <c:showVal val="0"/>
          <c:showCatName val="0"/>
          <c:showSerName val="0"/>
          <c:showPercent val="0"/>
          <c:showBubbleSize val="0"/>
        </c:dLbls>
        <c:gapWidth val="182"/>
        <c:axId val="-487726304"/>
        <c:axId val="-487723584"/>
      </c:barChart>
      <c:catAx>
        <c:axId val="-4877263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7723584"/>
        <c:crosses val="autoZero"/>
        <c:auto val="1"/>
        <c:lblAlgn val="ctr"/>
        <c:lblOffset val="100"/>
        <c:noMultiLvlLbl val="0"/>
      </c:catAx>
      <c:valAx>
        <c:axId val="-48772358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rgbClr val="136B99"/>
                    </a:solidFill>
                    <a:latin typeface="+mn-lt"/>
                    <a:ea typeface="+mn-ea"/>
                    <a:cs typeface="+mn-cs"/>
                  </a:defRPr>
                </a:pPr>
                <a:r>
                  <a:rPr lang="en-US">
                    <a:solidFill>
                      <a:srgbClr val="136B99"/>
                    </a:solidFill>
                    <a:latin typeface="Arial" panose="020B0604020202020204" pitchFamily="34" charset="0"/>
                    <a:cs typeface="Arial" panose="020B0604020202020204" pitchFamily="34" charset="0"/>
                  </a:rPr>
                  <a:t>Per cent of total population, Canterbury region</a:t>
                </a:r>
              </a:p>
            </c:rich>
          </c:tx>
          <c:overlay val="0"/>
          <c:spPr>
            <a:noFill/>
            <a:ln>
              <a:noFill/>
            </a:ln>
            <a:effectLst/>
          </c:spPr>
          <c:txPr>
            <a:bodyPr rot="0" spcFirstLastPara="1" vertOverflow="ellipsis" vert="horz" wrap="square" anchor="ctr" anchorCtr="1"/>
            <a:lstStyle/>
            <a:p>
              <a:pPr>
                <a:defRPr sz="1000" b="0" i="0" u="none" strike="noStrike" kern="1200" baseline="0">
                  <a:solidFill>
                    <a:srgbClr val="136B99"/>
                  </a:solidFill>
                  <a:latin typeface="+mn-lt"/>
                  <a:ea typeface="+mn-ea"/>
                  <a:cs typeface="+mn-cs"/>
                </a:defRPr>
              </a:pPr>
              <a:endParaRPr lang="en-US"/>
            </a:p>
          </c:txPr>
        </c:title>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crossAx val="-487726304"/>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solidFill>
                  <a:srgbClr val="136B99"/>
                </a:solidFill>
                <a:effectLst/>
                <a:latin typeface="Arial"/>
                <a:cs typeface="Arial"/>
              </a:rPr>
              <a:t>Per cent change in estimated resident</a:t>
            </a:r>
            <a:r>
              <a:rPr lang="en-NZ" sz="1200" baseline="0">
                <a:solidFill>
                  <a:srgbClr val="136B99"/>
                </a:solidFill>
                <a:effectLst/>
                <a:latin typeface="Arial"/>
                <a:cs typeface="Arial"/>
              </a:rPr>
              <a:t> population</a:t>
            </a:r>
            <a:br>
              <a:rPr lang="en-NZ" sz="1200" baseline="0">
                <a:solidFill>
                  <a:srgbClr val="136B99"/>
                </a:solidFill>
                <a:effectLst/>
                <a:latin typeface="Arial"/>
                <a:cs typeface="Arial"/>
              </a:rPr>
            </a:br>
            <a:r>
              <a:rPr lang="en-NZ" sz="1200" baseline="0">
                <a:solidFill>
                  <a:srgbClr val="136B99"/>
                </a:solidFill>
                <a:effectLst/>
                <a:latin typeface="Arial"/>
                <a:cs typeface="Arial"/>
              </a:rPr>
              <a:t>Canterbury territorial authority areas, 2015–18</a:t>
            </a:r>
            <a:endParaRPr lang="en-NZ" sz="1200"/>
          </a:p>
        </c:rich>
      </c:tx>
      <c:overlay val="0"/>
    </c:title>
    <c:autoTitleDeleted val="0"/>
    <c:plotArea>
      <c:layout>
        <c:manualLayout>
          <c:layoutTarget val="inner"/>
          <c:xMode val="edge"/>
          <c:yMode val="edge"/>
          <c:x val="2.9753031224409775E-2"/>
          <c:y val="0.1733948437995754"/>
          <c:w val="0.9510225616178225"/>
          <c:h val="0.77079919870415103"/>
        </c:manualLayout>
      </c:layout>
      <c:barChart>
        <c:barDir val="bar"/>
        <c:grouping val="clustered"/>
        <c:varyColors val="0"/>
        <c:ser>
          <c:idx val="2"/>
          <c:order val="0"/>
          <c:tx>
            <c:v>Population change 2015-16</c:v>
          </c:tx>
          <c:spPr>
            <a:solidFill>
              <a:schemeClr val="accent1"/>
            </a:solidFill>
          </c:spPr>
          <c:invertIfNegative val="0"/>
          <c:cat>
            <c:strRef>
              <c:f>'7. TAs change'!$A$5:$B$14</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'7. TAs change'!$M$5:$M$14</c:f>
              <c:numCache>
                <c:formatCode>#,##0.0</c:formatCode>
                <c:ptCount val="10"/>
                <c:pt idx="0">
                  <c:v>1.9125683060109291</c:v>
                </c:pt>
                <c:pt idx="1">
                  <c:v>1.6</c:v>
                </c:pt>
                <c:pt idx="2">
                  <c:v>2.4822695035460995</c:v>
                </c:pt>
                <c:pt idx="3">
                  <c:v>1.957585644371941</c:v>
                </c:pt>
                <c:pt idx="4">
                  <c:v>6.6413662239089177</c:v>
                </c:pt>
                <c:pt idx="5">
                  <c:v>1.5060240963855422</c:v>
                </c:pt>
                <c:pt idx="6">
                  <c:v>1.0822510822510822</c:v>
                </c:pt>
                <c:pt idx="7">
                  <c:v>1.8018018018018018</c:v>
                </c:pt>
                <c:pt idx="8">
                  <c:v>1.0165184243964422</c:v>
                </c:pt>
                <c:pt idx="9">
                  <c:v>0.91324200913242004</c:v>
                </c:pt>
              </c:numCache>
            </c:numRef>
          </c:val>
          <c:extLst>
            <c:ext xmlns:c16="http://schemas.microsoft.com/office/drawing/2014/chart" uri="{C3380CC4-5D6E-409C-BE32-E72D297353CC}">
              <c16:uniqueId val="{00000002-E760-4EAC-8CC5-7766DF184333}"/>
            </c:ext>
          </c:extLst>
        </c:ser>
        <c:ser>
          <c:idx val="0"/>
          <c:order val="1"/>
          <c:tx>
            <c:v>Population change 2016-17</c:v>
          </c:tx>
          <c:spPr>
            <a:solidFill>
              <a:schemeClr val="accent3"/>
            </a:solidFill>
          </c:spPr>
          <c:invertIfNegative val="0"/>
          <c:cat>
            <c:strRef>
              <c:f>'7. TAs change'!$A$5:$B$14</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'7. TAs change'!$O$5:$O$14</c:f>
              <c:numCache>
                <c:formatCode>0.0</c:formatCode>
                <c:ptCount val="10"/>
                <c:pt idx="0">
                  <c:v>-0.26809651474530832</c:v>
                </c:pt>
                <c:pt idx="1">
                  <c:v>0.8</c:v>
                </c:pt>
                <c:pt idx="2">
                  <c:v>2.6</c:v>
                </c:pt>
                <c:pt idx="3">
                  <c:v>1.7</c:v>
                </c:pt>
                <c:pt idx="4">
                  <c:v>5.5</c:v>
                </c:pt>
                <c:pt idx="5">
                  <c:v>1.2</c:v>
                </c:pt>
                <c:pt idx="6">
                  <c:v>0.9</c:v>
                </c:pt>
                <c:pt idx="7">
                  <c:v>1.8</c:v>
                </c:pt>
                <c:pt idx="8">
                  <c:v>-0.6</c:v>
                </c:pt>
                <c:pt idx="9">
                  <c:v>0.5</c:v>
                </c:pt>
              </c:numCache>
            </c:numRef>
          </c:val>
          <c:extLst>
            <c:ext xmlns:c16="http://schemas.microsoft.com/office/drawing/2014/chart" uri="{C3380CC4-5D6E-409C-BE32-E72D297353CC}">
              <c16:uniqueId val="{00000000-336A-44B3-8B36-976423B8233B}"/>
            </c:ext>
          </c:extLst>
        </c:ser>
        <c:ser>
          <c:idx val="1"/>
          <c:order val="2"/>
          <c:tx>
            <c:v>Population change 2017-18 </c:v>
          </c:tx>
          <c:invertIfNegative val="0"/>
          <c:cat>
            <c:strRef>
              <c:f>'7. TAs change'!$A$5:$B$14</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'7. TAs change'!$Q$5:$Q$14</c:f>
              <c:numCache>
                <c:formatCode>0.0</c:formatCode>
                <c:ptCount val="10"/>
                <c:pt idx="0">
                  <c:v>2.956989247311828</c:v>
                </c:pt>
                <c:pt idx="1">
                  <c:v>0.390625</c:v>
                </c:pt>
                <c:pt idx="2">
                  <c:v>2.3608768971332208</c:v>
                </c:pt>
                <c:pt idx="3">
                  <c:v>1.834862385321101</c:v>
                </c:pt>
                <c:pt idx="4">
                  <c:v>4.8903878583473865</c:v>
                </c:pt>
                <c:pt idx="5">
                  <c:v>1.1730205278592376</c:v>
                </c:pt>
                <c:pt idx="6">
                  <c:v>0.42462845010615713</c:v>
                </c:pt>
                <c:pt idx="7">
                  <c:v>1.5217391304347827</c:v>
                </c:pt>
                <c:pt idx="8">
                  <c:v>0.50632911392405067</c:v>
                </c:pt>
                <c:pt idx="9">
                  <c:v>0.45045045045045046</c:v>
                </c:pt>
              </c:numCache>
            </c:numRef>
          </c:val>
          <c:extLst>
            <c:ext xmlns:c16="http://schemas.microsoft.com/office/drawing/2014/chart" uri="{C3380CC4-5D6E-409C-BE32-E72D297353CC}">
              <c16:uniqueId val="{00000000-1641-4581-B753-BC979AEB318A}"/>
            </c:ext>
          </c:extLst>
        </c:ser>
        <c:dLbls>
          <c:showLegendKey val="0"/>
          <c:showVal val="0"/>
          <c:showCatName val="0"/>
          <c:showSerName val="0"/>
          <c:showPercent val="0"/>
          <c:showBubbleSize val="0"/>
        </c:dLbls>
        <c:gapWidth val="150"/>
        <c:axId val="-487729568"/>
        <c:axId val="-487731200"/>
      </c:barChart>
      <c:catAx>
        <c:axId val="-487729568"/>
        <c:scaling>
          <c:orientation val="maxMin"/>
        </c:scaling>
        <c:delete val="0"/>
        <c:axPos val="l"/>
        <c:numFmt formatCode="General" sourceLinked="0"/>
        <c:majorTickMark val="out"/>
        <c:minorTickMark val="none"/>
        <c:tickLblPos val="nextTo"/>
        <c:txPr>
          <a:bodyPr anchor="b" anchorCtr="0"/>
          <a:lstStyle/>
          <a:p>
            <a:pPr>
              <a:defRPr sz="800">
                <a:latin typeface="Arial" panose="020B0604020202020204" pitchFamily="34" charset="0"/>
                <a:cs typeface="Arial" panose="020B0604020202020204" pitchFamily="34" charset="0"/>
              </a:defRPr>
            </a:pPr>
            <a:endParaRPr lang="en-US"/>
          </a:p>
        </c:txPr>
        <c:crossAx val="-487731200"/>
        <c:crosses val="autoZero"/>
        <c:auto val="1"/>
        <c:lblAlgn val="ctr"/>
        <c:lblOffset val="100"/>
        <c:noMultiLvlLbl val="0"/>
      </c:catAx>
      <c:valAx>
        <c:axId val="-487731200"/>
        <c:scaling>
          <c:orientation val="minMax"/>
        </c:scaling>
        <c:delete val="0"/>
        <c:axPos val="t"/>
        <c:majorGridlines/>
        <c:title>
          <c:tx>
            <c:rich>
              <a:bodyPr anchor="ctr" anchorCtr="0"/>
              <a:lstStyle/>
              <a:p>
                <a:pPr>
                  <a:defRPr/>
                </a:pPr>
                <a:r>
                  <a:rPr lang="en-US" b="0">
                    <a:solidFill>
                      <a:srgbClr val="136B99"/>
                    </a:solidFill>
                    <a:latin typeface="Arial" panose="020B0604020202020204" pitchFamily="34" charset="0"/>
                    <a:cs typeface="Arial" panose="020B0604020202020204" pitchFamily="34" charset="0"/>
                  </a:rPr>
                  <a:t>Per cent change</a:t>
                </a:r>
              </a:p>
            </c:rich>
          </c:tx>
          <c:overlay val="0"/>
        </c:title>
        <c:numFmt formatCode="#,##0.0" sourceLinked="1"/>
        <c:majorTickMark val="out"/>
        <c:minorTickMark val="none"/>
        <c:tickLblPos val="high"/>
        <c:txPr>
          <a:bodyPr/>
          <a:lstStyle/>
          <a:p>
            <a:pPr>
              <a:defRPr sz="800">
                <a:latin typeface="Arial" panose="020B0604020202020204" pitchFamily="34" charset="0"/>
                <a:cs typeface="Arial" panose="020B0604020202020204" pitchFamily="34" charset="0"/>
              </a:defRPr>
            </a:pPr>
            <a:endParaRPr lang="en-US"/>
          </a:p>
        </c:txPr>
        <c:crossAx val="-487729568"/>
        <c:crosses val="autoZero"/>
        <c:crossBetween val="between"/>
      </c:valAx>
    </c:plotArea>
    <c:legend>
      <c:legendPos val="r"/>
      <c:layout>
        <c:manualLayout>
          <c:xMode val="edge"/>
          <c:yMode val="edge"/>
          <c:x val="0.7105554273897442"/>
          <c:y val="0.67236053683351826"/>
          <c:w val="0.21369196626091866"/>
          <c:h val="0.17250084258250631"/>
        </c:manualLayout>
      </c:layout>
      <c:overlay val="1"/>
      <c:spPr>
        <a:solidFill>
          <a:sysClr val="window" lastClr="FFFFFF"/>
        </a:solidFill>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Components of population change, Kaikōura District, 2008-2018</a:t>
            </a:r>
          </a:p>
        </c:rich>
      </c:tx>
      <c:overlay val="0"/>
    </c:title>
    <c:autoTitleDeleted val="0"/>
    <c:plotArea>
      <c:layout/>
      <c:lineChart>
        <c:grouping val="standard"/>
        <c:varyColors val="0"/>
        <c:ser>
          <c:idx val="0"/>
          <c:order val="0"/>
          <c:tx>
            <c:v>Natural increase</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change'!$B$4:$L$4</c:f>
              <c:numCache>
                <c:formatCode>#,##0</c:formatCode>
                <c:ptCount val="11"/>
                <c:pt idx="0">
                  <c:v>10</c:v>
                </c:pt>
                <c:pt idx="1">
                  <c:v>10</c:v>
                </c:pt>
                <c:pt idx="2">
                  <c:v>20</c:v>
                </c:pt>
                <c:pt idx="3">
                  <c:v>20</c:v>
                </c:pt>
                <c:pt idx="4">
                  <c:v>0</c:v>
                </c:pt>
                <c:pt idx="5">
                  <c:v>0</c:v>
                </c:pt>
                <c:pt idx="6">
                  <c:v>10</c:v>
                </c:pt>
                <c:pt idx="7">
                  <c:v>20</c:v>
                </c:pt>
                <c:pt idx="8">
                  <c:v>10</c:v>
                </c:pt>
                <c:pt idx="9">
                  <c:v>0</c:v>
                </c:pt>
                <c:pt idx="10">
                  <c:v>0</c:v>
                </c:pt>
              </c:numCache>
            </c:numRef>
          </c:val>
          <c:smooth val="0"/>
          <c:extLst>
            <c:ext xmlns:c16="http://schemas.microsoft.com/office/drawing/2014/chart" uri="{C3380CC4-5D6E-409C-BE32-E72D297353CC}">
              <c16:uniqueId val="{00000000-5493-45DE-B917-73E1F28CA737}"/>
            </c:ext>
          </c:extLst>
        </c:ser>
        <c:ser>
          <c:idx val="1"/>
          <c:order val="1"/>
          <c:tx>
            <c:v>Net migration</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change'!$N$4:$X$4</c:f>
              <c:numCache>
                <c:formatCode>#,##0</c:formatCode>
                <c:ptCount val="11"/>
                <c:pt idx="0">
                  <c:v>0</c:v>
                </c:pt>
                <c:pt idx="1">
                  <c:v>0</c:v>
                </c:pt>
                <c:pt idx="2">
                  <c:v>10</c:v>
                </c:pt>
                <c:pt idx="3">
                  <c:v>40</c:v>
                </c:pt>
                <c:pt idx="4">
                  <c:v>-70</c:v>
                </c:pt>
                <c:pt idx="5">
                  <c:v>-30</c:v>
                </c:pt>
                <c:pt idx="6">
                  <c:v>0</c:v>
                </c:pt>
                <c:pt idx="7">
                  <c:v>-10</c:v>
                </c:pt>
                <c:pt idx="8">
                  <c:v>60</c:v>
                </c:pt>
                <c:pt idx="9">
                  <c:v>-20</c:v>
                </c:pt>
                <c:pt idx="10">
                  <c:v>110</c:v>
                </c:pt>
              </c:numCache>
            </c:numRef>
          </c:val>
          <c:smooth val="0"/>
          <c:extLst>
            <c:ext xmlns:c16="http://schemas.microsoft.com/office/drawing/2014/chart" uri="{C3380CC4-5D6E-409C-BE32-E72D297353CC}">
              <c16:uniqueId val="{00000001-5493-45DE-B917-73E1F28CA737}"/>
            </c:ext>
          </c:extLst>
        </c:ser>
        <c:dLbls>
          <c:showLegendKey val="0"/>
          <c:showVal val="0"/>
          <c:showCatName val="0"/>
          <c:showSerName val="0"/>
          <c:showPercent val="0"/>
          <c:showBubbleSize val="0"/>
        </c:dLbls>
        <c:marker val="1"/>
        <c:smooth val="0"/>
        <c:axId val="-487725760"/>
        <c:axId val="-487721408"/>
      </c:lineChart>
      <c:catAx>
        <c:axId val="-487725760"/>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7721408"/>
        <c:crosses val="autoZero"/>
        <c:auto val="1"/>
        <c:lblAlgn val="ctr"/>
        <c:lblOffset val="100"/>
        <c:noMultiLvlLbl val="0"/>
      </c:catAx>
      <c:valAx>
        <c:axId val="-487721408"/>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7725760"/>
        <c:crosses val="autoZero"/>
        <c:crossBetween val="between"/>
      </c:valAx>
    </c:plotArea>
    <c:legend>
      <c:legendPos val="r"/>
      <c:layout>
        <c:manualLayout>
          <c:xMode val="edge"/>
          <c:yMode val="edge"/>
          <c:x val="0.77500617283950612"/>
          <c:y val="0.8525918981481484"/>
          <c:w val="0.2014753086419753"/>
          <c:h val="0.10032546296296296"/>
        </c:manualLayout>
      </c:layout>
      <c:overlay val="1"/>
      <c:txPr>
        <a:bodyPr/>
        <a:lstStyle/>
        <a:p>
          <a:pPr>
            <a:defRPr>
              <a:solidFill>
                <a:srgbClr val="136B99"/>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Components of population change, Hurunui District, 2008-2018</a:t>
            </a:r>
          </a:p>
        </c:rich>
      </c:tx>
      <c:overlay val="0"/>
    </c:title>
    <c:autoTitleDeleted val="0"/>
    <c:plotArea>
      <c:layout/>
      <c:lineChart>
        <c:grouping val="standard"/>
        <c:varyColors val="0"/>
        <c:ser>
          <c:idx val="0"/>
          <c:order val="0"/>
          <c:tx>
            <c:v>Natural increase</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change'!$B$5:$L$5</c:f>
              <c:numCache>
                <c:formatCode>#,##0</c:formatCode>
                <c:ptCount val="11"/>
                <c:pt idx="0">
                  <c:v>50</c:v>
                </c:pt>
                <c:pt idx="1">
                  <c:v>100</c:v>
                </c:pt>
                <c:pt idx="2">
                  <c:v>100</c:v>
                </c:pt>
                <c:pt idx="3">
                  <c:v>50</c:v>
                </c:pt>
                <c:pt idx="4">
                  <c:v>50</c:v>
                </c:pt>
                <c:pt idx="5">
                  <c:v>50</c:v>
                </c:pt>
                <c:pt idx="6">
                  <c:v>50</c:v>
                </c:pt>
                <c:pt idx="7">
                  <c:v>50</c:v>
                </c:pt>
                <c:pt idx="8">
                  <c:v>50</c:v>
                </c:pt>
                <c:pt idx="9">
                  <c:v>100</c:v>
                </c:pt>
                <c:pt idx="10">
                  <c:v>50</c:v>
                </c:pt>
              </c:numCache>
            </c:numRef>
          </c:val>
          <c:smooth val="0"/>
          <c:extLst>
            <c:ext xmlns:c16="http://schemas.microsoft.com/office/drawing/2014/chart" uri="{C3380CC4-5D6E-409C-BE32-E72D297353CC}">
              <c16:uniqueId val="{00000000-BE0C-405C-A3DD-D9BDA4FEAD8C}"/>
            </c:ext>
          </c:extLst>
        </c:ser>
        <c:ser>
          <c:idx val="1"/>
          <c:order val="1"/>
          <c:tx>
            <c:v>Net migration</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change'!$N$5:$X$5</c:f>
              <c:numCache>
                <c:formatCode>#,##0</c:formatCode>
                <c:ptCount val="11"/>
                <c:pt idx="0">
                  <c:v>50</c:v>
                </c:pt>
                <c:pt idx="1">
                  <c:v>50</c:v>
                </c:pt>
                <c:pt idx="2">
                  <c:v>50</c:v>
                </c:pt>
                <c:pt idx="3">
                  <c:v>150</c:v>
                </c:pt>
                <c:pt idx="4">
                  <c:v>150</c:v>
                </c:pt>
                <c:pt idx="5">
                  <c:v>100</c:v>
                </c:pt>
                <c:pt idx="6">
                  <c:v>200</c:v>
                </c:pt>
                <c:pt idx="7">
                  <c:v>200</c:v>
                </c:pt>
                <c:pt idx="8">
                  <c:v>100</c:v>
                </c:pt>
                <c:pt idx="9">
                  <c:v>50</c:v>
                </c:pt>
                <c:pt idx="10">
                  <c:v>0</c:v>
                </c:pt>
              </c:numCache>
            </c:numRef>
          </c:val>
          <c:smooth val="0"/>
          <c:extLst>
            <c:ext xmlns:c16="http://schemas.microsoft.com/office/drawing/2014/chart" uri="{C3380CC4-5D6E-409C-BE32-E72D297353CC}">
              <c16:uniqueId val="{00000001-BE0C-405C-A3DD-D9BDA4FEAD8C}"/>
            </c:ext>
          </c:extLst>
        </c:ser>
        <c:dLbls>
          <c:showLegendKey val="0"/>
          <c:showVal val="0"/>
          <c:showCatName val="0"/>
          <c:showSerName val="0"/>
          <c:showPercent val="0"/>
          <c:showBubbleSize val="0"/>
        </c:dLbls>
        <c:marker val="1"/>
        <c:smooth val="0"/>
        <c:axId val="-488514544"/>
        <c:axId val="-488512912"/>
      </c:lineChart>
      <c:catAx>
        <c:axId val="-48851454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8512912"/>
        <c:crosses val="autoZero"/>
        <c:auto val="1"/>
        <c:lblAlgn val="ctr"/>
        <c:lblOffset val="100"/>
        <c:noMultiLvlLbl val="0"/>
      </c:catAx>
      <c:valAx>
        <c:axId val="-488512912"/>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8514544"/>
        <c:crosses val="autoZero"/>
        <c:crossBetween val="between"/>
      </c:valAx>
    </c:plotArea>
    <c:legend>
      <c:legendPos val="r"/>
      <c:layout>
        <c:manualLayout>
          <c:xMode val="edge"/>
          <c:yMode val="edge"/>
          <c:x val="0.7691265432098765"/>
          <c:y val="0.84671226851851855"/>
          <c:w val="0.2014753086419753"/>
          <c:h val="0.10032546296296296"/>
        </c:manualLayout>
      </c:layout>
      <c:overlay val="1"/>
      <c:txPr>
        <a:bodyPr/>
        <a:lstStyle/>
        <a:p>
          <a:pPr>
            <a:defRPr>
              <a:solidFill>
                <a:srgbClr val="136B99"/>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Components of population change, Waimakariri</a:t>
            </a:r>
            <a:r>
              <a:rPr lang="en-US" sz="1200" baseline="0">
                <a:solidFill>
                  <a:srgbClr val="136B99"/>
                </a:solidFill>
                <a:latin typeface="Arial" panose="020B0604020202020204" pitchFamily="34" charset="0"/>
                <a:cs typeface="Arial" panose="020B0604020202020204" pitchFamily="34" charset="0"/>
              </a:rPr>
              <a:t> </a:t>
            </a:r>
            <a:r>
              <a:rPr lang="en-US" sz="1200">
                <a:solidFill>
                  <a:srgbClr val="136B99"/>
                </a:solidFill>
                <a:latin typeface="Arial" panose="020B0604020202020204" pitchFamily="34" charset="0"/>
                <a:cs typeface="Arial" panose="020B0604020202020204" pitchFamily="34" charset="0"/>
              </a:rPr>
              <a:t>District, 2008-2018</a:t>
            </a:r>
          </a:p>
        </c:rich>
      </c:tx>
      <c:overlay val="0"/>
    </c:title>
    <c:autoTitleDeleted val="0"/>
    <c:plotArea>
      <c:layout/>
      <c:lineChart>
        <c:grouping val="standard"/>
        <c:varyColors val="0"/>
        <c:ser>
          <c:idx val="0"/>
          <c:order val="0"/>
          <c:tx>
            <c:v>Natural increase</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change'!$B$6:$L$6</c:f>
              <c:numCache>
                <c:formatCode>#,##0</c:formatCode>
                <c:ptCount val="11"/>
                <c:pt idx="0">
                  <c:v>400</c:v>
                </c:pt>
                <c:pt idx="1">
                  <c:v>300</c:v>
                </c:pt>
                <c:pt idx="2">
                  <c:v>200</c:v>
                </c:pt>
                <c:pt idx="3">
                  <c:v>200</c:v>
                </c:pt>
                <c:pt idx="4">
                  <c:v>100</c:v>
                </c:pt>
                <c:pt idx="5">
                  <c:v>200</c:v>
                </c:pt>
                <c:pt idx="6">
                  <c:v>200</c:v>
                </c:pt>
                <c:pt idx="7">
                  <c:v>200</c:v>
                </c:pt>
                <c:pt idx="8">
                  <c:v>200</c:v>
                </c:pt>
                <c:pt idx="9">
                  <c:v>200</c:v>
                </c:pt>
                <c:pt idx="10">
                  <c:v>200</c:v>
                </c:pt>
              </c:numCache>
            </c:numRef>
          </c:val>
          <c:smooth val="0"/>
          <c:extLst>
            <c:ext xmlns:c16="http://schemas.microsoft.com/office/drawing/2014/chart" uri="{C3380CC4-5D6E-409C-BE32-E72D297353CC}">
              <c16:uniqueId val="{00000000-E537-414B-906E-465CA09E2C4E}"/>
            </c:ext>
          </c:extLst>
        </c:ser>
        <c:ser>
          <c:idx val="1"/>
          <c:order val="1"/>
          <c:tx>
            <c:v>Net migration</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change'!$N$6:$X$6</c:f>
              <c:numCache>
                <c:formatCode>#,##0</c:formatCode>
                <c:ptCount val="11"/>
                <c:pt idx="0">
                  <c:v>600</c:v>
                </c:pt>
                <c:pt idx="1">
                  <c:v>600</c:v>
                </c:pt>
                <c:pt idx="2">
                  <c:v>600</c:v>
                </c:pt>
                <c:pt idx="3">
                  <c:v>700</c:v>
                </c:pt>
                <c:pt idx="4">
                  <c:v>500</c:v>
                </c:pt>
                <c:pt idx="5">
                  <c:v>1400</c:v>
                </c:pt>
                <c:pt idx="6">
                  <c:v>2000</c:v>
                </c:pt>
                <c:pt idx="7">
                  <c:v>1700</c:v>
                </c:pt>
                <c:pt idx="8">
                  <c:v>1200</c:v>
                </c:pt>
                <c:pt idx="9">
                  <c:v>1200</c:v>
                </c:pt>
                <c:pt idx="10">
                  <c:v>1200</c:v>
                </c:pt>
              </c:numCache>
            </c:numRef>
          </c:val>
          <c:smooth val="0"/>
          <c:extLst>
            <c:ext xmlns:c16="http://schemas.microsoft.com/office/drawing/2014/chart" uri="{C3380CC4-5D6E-409C-BE32-E72D297353CC}">
              <c16:uniqueId val="{00000001-E537-414B-906E-465CA09E2C4E}"/>
            </c:ext>
          </c:extLst>
        </c:ser>
        <c:dLbls>
          <c:showLegendKey val="0"/>
          <c:showVal val="0"/>
          <c:showCatName val="0"/>
          <c:showSerName val="0"/>
          <c:showPercent val="0"/>
          <c:showBubbleSize val="0"/>
        </c:dLbls>
        <c:marker val="1"/>
        <c:smooth val="0"/>
        <c:axId val="-488510736"/>
        <c:axId val="-488512368"/>
      </c:lineChart>
      <c:catAx>
        <c:axId val="-48851073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8512368"/>
        <c:crosses val="autoZero"/>
        <c:auto val="1"/>
        <c:lblAlgn val="ctr"/>
        <c:lblOffset val="100"/>
        <c:noMultiLvlLbl val="0"/>
      </c:catAx>
      <c:valAx>
        <c:axId val="-488512368"/>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8510736"/>
        <c:crosses val="autoZero"/>
        <c:crossBetween val="between"/>
      </c:valAx>
    </c:plotArea>
    <c:legend>
      <c:legendPos val="r"/>
      <c:layout>
        <c:manualLayout>
          <c:xMode val="edge"/>
          <c:yMode val="edge"/>
          <c:x val="0.13608641975308641"/>
          <c:y val="0.30284652777777776"/>
          <c:w val="0.2014753086419753"/>
          <c:h val="0.10032546296296296"/>
        </c:manualLayout>
      </c:layout>
      <c:overlay val="1"/>
      <c:txPr>
        <a:bodyPr/>
        <a:lstStyle/>
        <a:p>
          <a:pPr>
            <a:defRPr>
              <a:solidFill>
                <a:srgbClr val="136B99"/>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Components of population change, Christchurch City, 2008-2018</a:t>
            </a:r>
          </a:p>
        </c:rich>
      </c:tx>
      <c:overlay val="0"/>
    </c:title>
    <c:autoTitleDeleted val="0"/>
    <c:plotArea>
      <c:layout/>
      <c:lineChart>
        <c:grouping val="standard"/>
        <c:varyColors val="0"/>
        <c:ser>
          <c:idx val="0"/>
          <c:order val="0"/>
          <c:tx>
            <c:v>Natural increase</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change'!$B$7:$L$7</c:f>
              <c:numCache>
                <c:formatCode>#,##0</c:formatCode>
                <c:ptCount val="11"/>
                <c:pt idx="0">
                  <c:v>2100</c:v>
                </c:pt>
                <c:pt idx="1">
                  <c:v>2200</c:v>
                </c:pt>
                <c:pt idx="2">
                  <c:v>2200</c:v>
                </c:pt>
                <c:pt idx="3">
                  <c:v>1600</c:v>
                </c:pt>
                <c:pt idx="4">
                  <c:v>1400</c:v>
                </c:pt>
                <c:pt idx="5">
                  <c:v>1600</c:v>
                </c:pt>
                <c:pt idx="6">
                  <c:v>1600</c:v>
                </c:pt>
                <c:pt idx="7">
                  <c:v>1400</c:v>
                </c:pt>
                <c:pt idx="8">
                  <c:v>1700</c:v>
                </c:pt>
                <c:pt idx="9">
                  <c:v>1700</c:v>
                </c:pt>
                <c:pt idx="10">
                  <c:v>1600</c:v>
                </c:pt>
              </c:numCache>
            </c:numRef>
          </c:val>
          <c:smooth val="0"/>
          <c:extLst>
            <c:ext xmlns:c16="http://schemas.microsoft.com/office/drawing/2014/chart" uri="{C3380CC4-5D6E-409C-BE32-E72D297353CC}">
              <c16:uniqueId val="{00000000-C455-412C-A2BB-7EA2490D7B5C}"/>
            </c:ext>
          </c:extLst>
        </c:ser>
        <c:ser>
          <c:idx val="1"/>
          <c:order val="1"/>
          <c:tx>
            <c:v>Net migration</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change'!$N$7:$X$7</c:f>
              <c:numCache>
                <c:formatCode>#,##0</c:formatCode>
                <c:ptCount val="11"/>
                <c:pt idx="0">
                  <c:v>1100</c:v>
                </c:pt>
                <c:pt idx="1">
                  <c:v>1500</c:v>
                </c:pt>
                <c:pt idx="2">
                  <c:v>1800</c:v>
                </c:pt>
                <c:pt idx="3">
                  <c:v>-10600</c:v>
                </c:pt>
                <c:pt idx="4">
                  <c:v>-6000</c:v>
                </c:pt>
                <c:pt idx="5">
                  <c:v>1300</c:v>
                </c:pt>
                <c:pt idx="6">
                  <c:v>3600</c:v>
                </c:pt>
                <c:pt idx="7">
                  <c:v>4400</c:v>
                </c:pt>
                <c:pt idx="8">
                  <c:v>5500</c:v>
                </c:pt>
                <c:pt idx="9">
                  <c:v>4900</c:v>
                </c:pt>
                <c:pt idx="10">
                  <c:v>5400</c:v>
                </c:pt>
              </c:numCache>
            </c:numRef>
          </c:val>
          <c:smooth val="0"/>
          <c:extLst>
            <c:ext xmlns:c16="http://schemas.microsoft.com/office/drawing/2014/chart" uri="{C3380CC4-5D6E-409C-BE32-E72D297353CC}">
              <c16:uniqueId val="{00000001-C455-412C-A2BB-7EA2490D7B5C}"/>
            </c:ext>
          </c:extLst>
        </c:ser>
        <c:dLbls>
          <c:showLegendKey val="0"/>
          <c:showVal val="0"/>
          <c:showCatName val="0"/>
          <c:showSerName val="0"/>
          <c:showPercent val="0"/>
          <c:showBubbleSize val="0"/>
        </c:dLbls>
        <c:marker val="1"/>
        <c:smooth val="0"/>
        <c:axId val="-488504208"/>
        <c:axId val="-488513456"/>
      </c:lineChart>
      <c:catAx>
        <c:axId val="-48850420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8513456"/>
        <c:crosses val="autoZero"/>
        <c:auto val="1"/>
        <c:lblAlgn val="ctr"/>
        <c:lblOffset val="100"/>
        <c:noMultiLvlLbl val="0"/>
      </c:catAx>
      <c:valAx>
        <c:axId val="-488513456"/>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8504208"/>
        <c:crosses val="autoZero"/>
        <c:crossBetween val="between"/>
      </c:valAx>
    </c:plotArea>
    <c:legend>
      <c:legendPos val="r"/>
      <c:layout>
        <c:manualLayout>
          <c:xMode val="edge"/>
          <c:yMode val="edge"/>
          <c:x val="0.1615648148148148"/>
          <c:y val="0.77615671296296285"/>
          <c:w val="0.2014753086419753"/>
          <c:h val="0.10032546296296296"/>
        </c:manualLayout>
      </c:layout>
      <c:overlay val="1"/>
      <c:txPr>
        <a:bodyPr/>
        <a:lstStyle/>
        <a:p>
          <a:pPr>
            <a:defRPr>
              <a:solidFill>
                <a:srgbClr val="136B99"/>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Components of population change, Selwyn District, 2008-2018</a:t>
            </a:r>
          </a:p>
        </c:rich>
      </c:tx>
      <c:overlay val="0"/>
    </c:title>
    <c:autoTitleDeleted val="0"/>
    <c:plotArea>
      <c:layout/>
      <c:lineChart>
        <c:grouping val="standard"/>
        <c:varyColors val="0"/>
        <c:ser>
          <c:idx val="0"/>
          <c:order val="0"/>
          <c:tx>
            <c:v>Natural increase</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change'!$B$8:$L$8</c:f>
              <c:numCache>
                <c:formatCode>#,##0</c:formatCode>
                <c:ptCount val="11"/>
                <c:pt idx="0">
                  <c:v>400</c:v>
                </c:pt>
                <c:pt idx="1">
                  <c:v>400</c:v>
                </c:pt>
                <c:pt idx="2">
                  <c:v>400</c:v>
                </c:pt>
                <c:pt idx="3">
                  <c:v>400</c:v>
                </c:pt>
                <c:pt idx="4">
                  <c:v>300</c:v>
                </c:pt>
                <c:pt idx="5">
                  <c:v>300</c:v>
                </c:pt>
                <c:pt idx="6">
                  <c:v>400</c:v>
                </c:pt>
                <c:pt idx="7">
                  <c:v>500</c:v>
                </c:pt>
                <c:pt idx="8">
                  <c:v>500</c:v>
                </c:pt>
                <c:pt idx="9">
                  <c:v>500</c:v>
                </c:pt>
                <c:pt idx="10">
                  <c:v>600</c:v>
                </c:pt>
              </c:numCache>
            </c:numRef>
          </c:val>
          <c:smooth val="0"/>
          <c:extLst>
            <c:ext xmlns:c16="http://schemas.microsoft.com/office/drawing/2014/chart" uri="{C3380CC4-5D6E-409C-BE32-E72D297353CC}">
              <c16:uniqueId val="{00000000-07F6-467C-996A-C9235A846A00}"/>
            </c:ext>
          </c:extLst>
        </c:ser>
        <c:ser>
          <c:idx val="1"/>
          <c:order val="1"/>
          <c:tx>
            <c:v>Net migration</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change'!$N$8:$X$8</c:f>
              <c:numCache>
                <c:formatCode>#,##0</c:formatCode>
                <c:ptCount val="11"/>
                <c:pt idx="0">
                  <c:v>800</c:v>
                </c:pt>
                <c:pt idx="1">
                  <c:v>700</c:v>
                </c:pt>
                <c:pt idx="2">
                  <c:v>600</c:v>
                </c:pt>
                <c:pt idx="3">
                  <c:v>1200</c:v>
                </c:pt>
                <c:pt idx="4">
                  <c:v>900</c:v>
                </c:pt>
                <c:pt idx="5">
                  <c:v>1600</c:v>
                </c:pt>
                <c:pt idx="6">
                  <c:v>2300</c:v>
                </c:pt>
                <c:pt idx="7">
                  <c:v>2800</c:v>
                </c:pt>
                <c:pt idx="8">
                  <c:v>3000</c:v>
                </c:pt>
                <c:pt idx="9">
                  <c:v>2700</c:v>
                </c:pt>
                <c:pt idx="10">
                  <c:v>2300</c:v>
                </c:pt>
              </c:numCache>
            </c:numRef>
          </c:val>
          <c:smooth val="0"/>
          <c:extLst>
            <c:ext xmlns:c16="http://schemas.microsoft.com/office/drawing/2014/chart" uri="{C3380CC4-5D6E-409C-BE32-E72D297353CC}">
              <c16:uniqueId val="{00000001-07F6-467C-996A-C9235A846A00}"/>
            </c:ext>
          </c:extLst>
        </c:ser>
        <c:dLbls>
          <c:showLegendKey val="0"/>
          <c:showVal val="0"/>
          <c:showCatName val="0"/>
          <c:showSerName val="0"/>
          <c:showPercent val="0"/>
          <c:showBubbleSize val="0"/>
        </c:dLbls>
        <c:marker val="1"/>
        <c:smooth val="0"/>
        <c:axId val="-488511824"/>
        <c:axId val="-488511280"/>
      </c:lineChart>
      <c:catAx>
        <c:axId val="-48851182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8511280"/>
        <c:crosses val="autoZero"/>
        <c:auto val="1"/>
        <c:lblAlgn val="ctr"/>
        <c:lblOffset val="100"/>
        <c:noMultiLvlLbl val="0"/>
      </c:catAx>
      <c:valAx>
        <c:axId val="-488511280"/>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8511824"/>
        <c:crosses val="autoZero"/>
        <c:crossBetween val="between"/>
      </c:valAx>
    </c:plotArea>
    <c:legend>
      <c:legendPos val="r"/>
      <c:layout>
        <c:manualLayout>
          <c:xMode val="edge"/>
          <c:yMode val="edge"/>
          <c:x val="0.13216666666666665"/>
          <c:y val="0.27552069885532315"/>
          <c:w val="0.2014753086419753"/>
          <c:h val="0.10032546296296296"/>
        </c:manualLayout>
      </c:layout>
      <c:overlay val="1"/>
      <c:txPr>
        <a:bodyPr/>
        <a:lstStyle/>
        <a:p>
          <a:pPr>
            <a:defRPr>
              <a:solidFill>
                <a:srgbClr val="136B99"/>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Components of population change, Ashburton District, 2008-2018</a:t>
            </a:r>
          </a:p>
        </c:rich>
      </c:tx>
      <c:overlay val="0"/>
    </c:title>
    <c:autoTitleDeleted val="0"/>
    <c:plotArea>
      <c:layout/>
      <c:lineChart>
        <c:grouping val="standard"/>
        <c:varyColors val="0"/>
        <c:ser>
          <c:idx val="0"/>
          <c:order val="0"/>
          <c:tx>
            <c:v>Natural increase</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change'!$B$9:$L$9</c:f>
              <c:numCache>
                <c:formatCode>#,##0</c:formatCode>
                <c:ptCount val="11"/>
                <c:pt idx="0">
                  <c:v>200</c:v>
                </c:pt>
                <c:pt idx="1">
                  <c:v>200</c:v>
                </c:pt>
                <c:pt idx="2">
                  <c:v>200</c:v>
                </c:pt>
                <c:pt idx="3">
                  <c:v>200</c:v>
                </c:pt>
                <c:pt idx="4">
                  <c:v>200</c:v>
                </c:pt>
                <c:pt idx="5">
                  <c:v>200</c:v>
                </c:pt>
                <c:pt idx="6">
                  <c:v>200</c:v>
                </c:pt>
                <c:pt idx="7">
                  <c:v>200</c:v>
                </c:pt>
                <c:pt idx="8">
                  <c:v>200</c:v>
                </c:pt>
                <c:pt idx="9">
                  <c:v>200</c:v>
                </c:pt>
                <c:pt idx="10">
                  <c:v>100</c:v>
                </c:pt>
              </c:numCache>
            </c:numRef>
          </c:val>
          <c:smooth val="0"/>
          <c:extLst>
            <c:ext xmlns:c16="http://schemas.microsoft.com/office/drawing/2014/chart" uri="{C3380CC4-5D6E-409C-BE32-E72D297353CC}">
              <c16:uniqueId val="{00000000-E811-4AC1-897F-4BF12C9BF619}"/>
            </c:ext>
          </c:extLst>
        </c:ser>
        <c:ser>
          <c:idx val="1"/>
          <c:order val="1"/>
          <c:tx>
            <c:v>Net migration</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change'!$N$9:$X$9</c:f>
              <c:numCache>
                <c:formatCode>#,##0</c:formatCode>
                <c:ptCount val="11"/>
                <c:pt idx="0">
                  <c:v>200</c:v>
                </c:pt>
                <c:pt idx="1">
                  <c:v>200</c:v>
                </c:pt>
                <c:pt idx="2">
                  <c:v>100</c:v>
                </c:pt>
                <c:pt idx="3">
                  <c:v>500</c:v>
                </c:pt>
                <c:pt idx="4">
                  <c:v>300</c:v>
                </c:pt>
                <c:pt idx="5">
                  <c:v>300</c:v>
                </c:pt>
                <c:pt idx="6">
                  <c:v>300</c:v>
                </c:pt>
                <c:pt idx="7">
                  <c:v>200</c:v>
                </c:pt>
                <c:pt idx="8">
                  <c:v>300</c:v>
                </c:pt>
                <c:pt idx="9">
                  <c:v>200</c:v>
                </c:pt>
                <c:pt idx="10">
                  <c:v>200</c:v>
                </c:pt>
              </c:numCache>
            </c:numRef>
          </c:val>
          <c:smooth val="0"/>
          <c:extLst>
            <c:ext xmlns:c16="http://schemas.microsoft.com/office/drawing/2014/chart" uri="{C3380CC4-5D6E-409C-BE32-E72D297353CC}">
              <c16:uniqueId val="{00000001-E811-4AC1-897F-4BF12C9BF619}"/>
            </c:ext>
          </c:extLst>
        </c:ser>
        <c:dLbls>
          <c:showLegendKey val="0"/>
          <c:showVal val="0"/>
          <c:showCatName val="0"/>
          <c:showSerName val="0"/>
          <c:showPercent val="0"/>
          <c:showBubbleSize val="0"/>
        </c:dLbls>
        <c:marker val="1"/>
        <c:smooth val="0"/>
        <c:axId val="-488509104"/>
        <c:axId val="-488507472"/>
      </c:lineChart>
      <c:catAx>
        <c:axId val="-48850910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8507472"/>
        <c:crosses val="autoZero"/>
        <c:auto val="1"/>
        <c:lblAlgn val="ctr"/>
        <c:lblOffset val="100"/>
        <c:noMultiLvlLbl val="0"/>
      </c:catAx>
      <c:valAx>
        <c:axId val="-488507472"/>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8509104"/>
        <c:crosses val="autoZero"/>
        <c:crossBetween val="between"/>
      </c:valAx>
    </c:plotArea>
    <c:legend>
      <c:legendPos val="r"/>
      <c:layout>
        <c:manualLayout>
          <c:xMode val="edge"/>
          <c:yMode val="edge"/>
          <c:x val="0.14588580246913579"/>
          <c:y val="0.26462893518518515"/>
          <c:w val="0.2014753086419753"/>
          <c:h val="0.10032546296296296"/>
        </c:manualLayout>
      </c:layout>
      <c:overlay val="1"/>
      <c:txPr>
        <a:bodyPr/>
        <a:lstStyle/>
        <a:p>
          <a:pPr>
            <a:defRPr>
              <a:solidFill>
                <a:srgbClr val="136B99"/>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Components of population change, Timaru District, 2008-2018</a:t>
            </a:r>
          </a:p>
        </c:rich>
      </c:tx>
      <c:overlay val="0"/>
    </c:title>
    <c:autoTitleDeleted val="0"/>
    <c:plotArea>
      <c:layout/>
      <c:lineChart>
        <c:grouping val="standard"/>
        <c:varyColors val="0"/>
        <c:ser>
          <c:idx val="0"/>
          <c:order val="0"/>
          <c:tx>
            <c:v>Natural increase</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change'!$B$10:$L$10</c:f>
              <c:numCache>
                <c:formatCode>#,##0</c:formatCode>
                <c:ptCount val="11"/>
                <c:pt idx="0">
                  <c:v>100</c:v>
                </c:pt>
                <c:pt idx="1">
                  <c:v>100</c:v>
                </c:pt>
                <c:pt idx="2">
                  <c:v>0</c:v>
                </c:pt>
                <c:pt idx="3">
                  <c:v>0</c:v>
                </c:pt>
                <c:pt idx="4">
                  <c:v>-100</c:v>
                </c:pt>
                <c:pt idx="5">
                  <c:v>0</c:v>
                </c:pt>
                <c:pt idx="6">
                  <c:v>0</c:v>
                </c:pt>
                <c:pt idx="7">
                  <c:v>0</c:v>
                </c:pt>
                <c:pt idx="8">
                  <c:v>100</c:v>
                </c:pt>
                <c:pt idx="9">
                  <c:v>0</c:v>
                </c:pt>
                <c:pt idx="10">
                  <c:v>0</c:v>
                </c:pt>
              </c:numCache>
            </c:numRef>
          </c:val>
          <c:smooth val="0"/>
          <c:extLst>
            <c:ext xmlns:c16="http://schemas.microsoft.com/office/drawing/2014/chart" uri="{C3380CC4-5D6E-409C-BE32-E72D297353CC}">
              <c16:uniqueId val="{00000000-CA5B-48C5-9E04-17809EE38644}"/>
            </c:ext>
          </c:extLst>
        </c:ser>
        <c:ser>
          <c:idx val="1"/>
          <c:order val="1"/>
          <c:tx>
            <c:v>Net migration</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change'!$N$10:$X$10</c:f>
              <c:numCache>
                <c:formatCode>#,##0</c:formatCode>
                <c:ptCount val="11"/>
                <c:pt idx="0">
                  <c:v>-100</c:v>
                </c:pt>
                <c:pt idx="1">
                  <c:v>100</c:v>
                </c:pt>
                <c:pt idx="2">
                  <c:v>200</c:v>
                </c:pt>
                <c:pt idx="3">
                  <c:v>300</c:v>
                </c:pt>
                <c:pt idx="4">
                  <c:v>200</c:v>
                </c:pt>
                <c:pt idx="5">
                  <c:v>300</c:v>
                </c:pt>
                <c:pt idx="6">
                  <c:v>400</c:v>
                </c:pt>
                <c:pt idx="7">
                  <c:v>300</c:v>
                </c:pt>
                <c:pt idx="8">
                  <c:v>400</c:v>
                </c:pt>
                <c:pt idx="9">
                  <c:v>300</c:v>
                </c:pt>
                <c:pt idx="10">
                  <c:v>200</c:v>
                </c:pt>
              </c:numCache>
            </c:numRef>
          </c:val>
          <c:smooth val="0"/>
          <c:extLst>
            <c:ext xmlns:c16="http://schemas.microsoft.com/office/drawing/2014/chart" uri="{C3380CC4-5D6E-409C-BE32-E72D297353CC}">
              <c16:uniqueId val="{00000001-CA5B-48C5-9E04-17809EE38644}"/>
            </c:ext>
          </c:extLst>
        </c:ser>
        <c:dLbls>
          <c:showLegendKey val="0"/>
          <c:showVal val="0"/>
          <c:showCatName val="0"/>
          <c:showSerName val="0"/>
          <c:showPercent val="0"/>
          <c:showBubbleSize val="0"/>
        </c:dLbls>
        <c:marker val="1"/>
        <c:smooth val="0"/>
        <c:axId val="-488504752"/>
        <c:axId val="-488503120"/>
      </c:lineChart>
      <c:catAx>
        <c:axId val="-48850475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8503120"/>
        <c:crosses val="autoZero"/>
        <c:auto val="1"/>
        <c:lblAlgn val="ctr"/>
        <c:lblOffset val="100"/>
        <c:noMultiLvlLbl val="0"/>
      </c:catAx>
      <c:valAx>
        <c:axId val="-488503120"/>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8504752"/>
        <c:crosses val="autoZero"/>
        <c:crossBetween val="between"/>
      </c:valAx>
    </c:plotArea>
    <c:legend>
      <c:legendPos val="r"/>
      <c:layout>
        <c:manualLayout>
          <c:xMode val="edge"/>
          <c:yMode val="edge"/>
          <c:x val="0.7691265432098765"/>
          <c:y val="0.84671226851851855"/>
          <c:w val="0.2014753086419753"/>
          <c:h val="0.10032546296296296"/>
        </c:manualLayout>
      </c:layout>
      <c:overlay val="1"/>
      <c:txPr>
        <a:bodyPr/>
        <a:lstStyle/>
        <a:p>
          <a:pPr>
            <a:defRPr>
              <a:solidFill>
                <a:srgbClr val="136B99"/>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sz="1200">
                <a:solidFill>
                  <a:srgbClr val="136B99"/>
                </a:solidFill>
                <a:latin typeface="Arial" panose="020B0604020202020204" pitchFamily="34" charset="0"/>
                <a:cs typeface="Arial" panose="020B0604020202020204" pitchFamily="34" charset="0"/>
              </a:rPr>
              <a:t>Estimated resident population</a:t>
            </a:r>
            <a:r>
              <a:rPr lang="en-US" sz="1200" baseline="0">
                <a:solidFill>
                  <a:srgbClr val="136B99"/>
                </a:solidFill>
                <a:latin typeface="Arial" panose="020B0604020202020204" pitchFamily="34" charset="0"/>
                <a:cs typeface="Arial" panose="020B0604020202020204" pitchFamily="34" charset="0"/>
              </a:rPr>
              <a:t> of regional council areas as </a:t>
            </a:r>
            <a:br>
              <a:rPr lang="en-US" sz="1200" baseline="0">
                <a:solidFill>
                  <a:srgbClr val="136B99"/>
                </a:solidFill>
                <a:latin typeface="Arial" panose="020B0604020202020204" pitchFamily="34" charset="0"/>
                <a:cs typeface="Arial" panose="020B0604020202020204" pitchFamily="34" charset="0"/>
              </a:rPr>
            </a:br>
            <a:r>
              <a:rPr lang="en-US" sz="1200" baseline="0">
                <a:solidFill>
                  <a:srgbClr val="136B99"/>
                </a:solidFill>
                <a:latin typeface="Arial" panose="020B0604020202020204" pitchFamily="34" charset="0"/>
                <a:cs typeface="Arial" panose="020B0604020202020204" pitchFamily="34" charset="0"/>
              </a:rPr>
              <a:t>per cent of New Zealand's total population, 2018</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14570201492076928"/>
          <c:y val="0.19833539834574265"/>
          <c:w val="0.47623707737812615"/>
          <c:h val="0.71655014701379816"/>
        </c:manualLayout>
      </c:layout>
      <c:pieChart>
        <c:varyColors val="1"/>
        <c:ser>
          <c:idx val="1"/>
          <c:order val="0"/>
          <c:tx>
            <c:v>2018</c:v>
          </c:tx>
          <c:dPt>
            <c:idx val="0"/>
            <c:bubble3D val="0"/>
            <c:spPr>
              <a:solidFill>
                <a:schemeClr val="accent1"/>
              </a:solidFill>
              <a:ln>
                <a:noFill/>
              </a:ln>
              <a:effectLst/>
            </c:spPr>
            <c:extLst>
              <c:ext xmlns:c16="http://schemas.microsoft.com/office/drawing/2014/chart" uri="{C3380CC4-5D6E-409C-BE32-E72D297353CC}">
                <c16:uniqueId val="{00000001-6877-4BAC-9992-451AC4022BAC}"/>
              </c:ext>
            </c:extLst>
          </c:dPt>
          <c:dPt>
            <c:idx val="1"/>
            <c:bubble3D val="0"/>
            <c:spPr>
              <a:solidFill>
                <a:schemeClr val="accent2"/>
              </a:solidFill>
              <a:ln>
                <a:noFill/>
              </a:ln>
              <a:effectLst/>
            </c:spPr>
            <c:extLst>
              <c:ext xmlns:c16="http://schemas.microsoft.com/office/drawing/2014/chart" uri="{C3380CC4-5D6E-409C-BE32-E72D297353CC}">
                <c16:uniqueId val="{00000003-6877-4BAC-9992-451AC4022BAC}"/>
              </c:ext>
            </c:extLst>
          </c:dPt>
          <c:dPt>
            <c:idx val="2"/>
            <c:bubble3D val="0"/>
            <c:spPr>
              <a:solidFill>
                <a:schemeClr val="accent3"/>
              </a:solidFill>
              <a:ln>
                <a:noFill/>
              </a:ln>
              <a:effectLst/>
            </c:spPr>
            <c:extLst>
              <c:ext xmlns:c16="http://schemas.microsoft.com/office/drawing/2014/chart" uri="{C3380CC4-5D6E-409C-BE32-E72D297353CC}">
                <c16:uniqueId val="{00000005-6877-4BAC-9992-451AC4022BAC}"/>
              </c:ext>
            </c:extLst>
          </c:dPt>
          <c:dPt>
            <c:idx val="3"/>
            <c:bubble3D val="0"/>
            <c:spPr>
              <a:solidFill>
                <a:schemeClr val="accent4"/>
              </a:solidFill>
              <a:ln>
                <a:noFill/>
              </a:ln>
              <a:effectLst/>
            </c:spPr>
            <c:extLst>
              <c:ext xmlns:c16="http://schemas.microsoft.com/office/drawing/2014/chart" uri="{C3380CC4-5D6E-409C-BE32-E72D297353CC}">
                <c16:uniqueId val="{00000007-6877-4BAC-9992-451AC4022BAC}"/>
              </c:ext>
            </c:extLst>
          </c:dPt>
          <c:dPt>
            <c:idx val="4"/>
            <c:bubble3D val="0"/>
            <c:spPr>
              <a:solidFill>
                <a:schemeClr val="accent5"/>
              </a:solidFill>
              <a:ln>
                <a:noFill/>
              </a:ln>
              <a:effectLst/>
            </c:spPr>
            <c:extLst>
              <c:ext xmlns:c16="http://schemas.microsoft.com/office/drawing/2014/chart" uri="{C3380CC4-5D6E-409C-BE32-E72D297353CC}">
                <c16:uniqueId val="{00000009-6877-4BAC-9992-451AC4022BAC}"/>
              </c:ext>
            </c:extLst>
          </c:dPt>
          <c:dPt>
            <c:idx val="5"/>
            <c:bubble3D val="0"/>
            <c:spPr>
              <a:solidFill>
                <a:schemeClr val="accent6"/>
              </a:solidFill>
              <a:ln>
                <a:noFill/>
              </a:ln>
              <a:effectLst/>
            </c:spPr>
            <c:extLst>
              <c:ext xmlns:c16="http://schemas.microsoft.com/office/drawing/2014/chart" uri="{C3380CC4-5D6E-409C-BE32-E72D297353CC}">
                <c16:uniqueId val="{0000000B-6877-4BAC-9992-451AC4022BAC}"/>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6877-4BAC-9992-451AC4022BAC}"/>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6877-4BAC-9992-451AC4022BAC}"/>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6877-4BAC-9992-451AC4022BAC}"/>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6877-4BAC-9992-451AC4022BAC}"/>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15-6877-4BAC-9992-451AC4022BAC}"/>
              </c:ext>
            </c:extLst>
          </c:dPt>
          <c:dPt>
            <c:idx val="11"/>
            <c:bubble3D val="0"/>
            <c:spPr>
              <a:solidFill>
                <a:schemeClr val="accent6">
                  <a:lumMod val="60000"/>
                </a:schemeClr>
              </a:solidFill>
              <a:ln>
                <a:noFill/>
              </a:ln>
              <a:effectLst/>
            </c:spPr>
            <c:extLst>
              <c:ext xmlns:c16="http://schemas.microsoft.com/office/drawing/2014/chart" uri="{C3380CC4-5D6E-409C-BE32-E72D297353CC}">
                <c16:uniqueId val="{00000017-6877-4BAC-9992-451AC4022BAC}"/>
              </c:ext>
            </c:extLst>
          </c:dPt>
          <c:dPt>
            <c:idx val="12"/>
            <c:bubble3D val="0"/>
            <c:spPr>
              <a:solidFill>
                <a:schemeClr val="accent1">
                  <a:lumMod val="80000"/>
                  <a:lumOff val="20000"/>
                </a:schemeClr>
              </a:solidFill>
              <a:ln>
                <a:noFill/>
              </a:ln>
              <a:effectLst/>
            </c:spPr>
            <c:extLst>
              <c:ext xmlns:c16="http://schemas.microsoft.com/office/drawing/2014/chart" uri="{C3380CC4-5D6E-409C-BE32-E72D297353CC}">
                <c16:uniqueId val="{00000019-6877-4BAC-9992-451AC4022BAC}"/>
              </c:ext>
            </c:extLst>
          </c:dPt>
          <c:dPt>
            <c:idx val="13"/>
            <c:bubble3D val="0"/>
            <c:spPr>
              <a:solidFill>
                <a:schemeClr val="accent2">
                  <a:lumMod val="80000"/>
                  <a:lumOff val="20000"/>
                </a:schemeClr>
              </a:solidFill>
              <a:ln>
                <a:noFill/>
              </a:ln>
              <a:effectLst/>
            </c:spPr>
            <c:extLst>
              <c:ext xmlns:c16="http://schemas.microsoft.com/office/drawing/2014/chart" uri="{C3380CC4-5D6E-409C-BE32-E72D297353CC}">
                <c16:uniqueId val="{0000001B-6877-4BAC-9992-451AC4022BAC}"/>
              </c:ext>
            </c:extLst>
          </c:dPt>
          <c:dPt>
            <c:idx val="14"/>
            <c:bubble3D val="0"/>
            <c:spPr>
              <a:solidFill>
                <a:schemeClr val="accent3">
                  <a:lumMod val="80000"/>
                  <a:lumOff val="20000"/>
                </a:schemeClr>
              </a:solidFill>
              <a:ln>
                <a:noFill/>
              </a:ln>
              <a:effectLst/>
            </c:spPr>
            <c:extLst>
              <c:ext xmlns:c16="http://schemas.microsoft.com/office/drawing/2014/chart" uri="{C3380CC4-5D6E-409C-BE32-E72D297353CC}">
                <c16:uniqueId val="{0000001D-6877-4BAC-9992-451AC4022BAC}"/>
              </c:ext>
            </c:extLst>
          </c:dPt>
          <c:dPt>
            <c:idx val="15"/>
            <c:bubble3D val="0"/>
            <c:spPr>
              <a:solidFill>
                <a:schemeClr val="accent4">
                  <a:lumMod val="80000"/>
                  <a:lumOff val="20000"/>
                </a:schemeClr>
              </a:solidFill>
              <a:ln>
                <a:noFill/>
              </a:ln>
              <a:effectLst/>
            </c:spPr>
            <c:extLst>
              <c:ext xmlns:c16="http://schemas.microsoft.com/office/drawing/2014/chart" uri="{C3380CC4-5D6E-409C-BE32-E72D297353CC}">
                <c16:uniqueId val="{0000001F-6877-4BAC-9992-451AC4022BAC}"/>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'1. RCs'!$A$30:$A$45</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'1. RCs'!$S$30:$S$45</c:f>
              <c:numCache>
                <c:formatCode>0.0%</c:formatCode>
                <c:ptCount val="16"/>
                <c:pt idx="0">
                  <c:v>3.6659502609763583E-2</c:v>
                </c:pt>
                <c:pt idx="1">
                  <c:v>0.34712926005526556</c:v>
                </c:pt>
                <c:pt idx="2">
                  <c:v>9.5957425033261698E-2</c:v>
                </c:pt>
                <c:pt idx="3">
                  <c:v>6.2572919864906359E-2</c:v>
                </c:pt>
                <c:pt idx="4">
                  <c:v>1.0050148398321563E-2</c:v>
                </c:pt>
                <c:pt idx="5">
                  <c:v>3.3957629720601783E-2</c:v>
                </c:pt>
                <c:pt idx="6">
                  <c:v>2.4480605874526662E-2</c:v>
                </c:pt>
                <c:pt idx="7">
                  <c:v>4.9882304779449389E-2</c:v>
                </c:pt>
                <c:pt idx="8">
                  <c:v>0.10674444785590011</c:v>
                </c:pt>
                <c:pt idx="9">
                  <c:v>1.0664210418585611E-2</c:v>
                </c:pt>
                <c:pt idx="10">
                  <c:v>1.0623272950568008E-2</c:v>
                </c:pt>
                <c:pt idx="11">
                  <c:v>9.538430048101525E-3</c:v>
                </c:pt>
                <c:pt idx="12">
                  <c:v>6.6728072868693072E-3</c:v>
                </c:pt>
                <c:pt idx="13">
                  <c:v>0.12776583768293931</c:v>
                </c:pt>
                <c:pt idx="14">
                  <c:v>4.6914338348173164E-2</c:v>
                </c:pt>
                <c:pt idx="15">
                  <c:v>2.0284515402722341E-2</c:v>
                </c:pt>
              </c:numCache>
            </c:numRef>
          </c:val>
          <c:extLst>
            <c:ext xmlns:c16="http://schemas.microsoft.com/office/drawing/2014/chart" uri="{C3380CC4-5D6E-409C-BE32-E72D297353CC}">
              <c16:uniqueId val="{00000020-53F9-48E8-83B4-F83A3752B67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prstDash val="solid"/>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Components of population change, Mackenzie</a:t>
            </a:r>
            <a:r>
              <a:rPr lang="en-US" sz="1200" baseline="0">
                <a:solidFill>
                  <a:srgbClr val="136B99"/>
                </a:solidFill>
                <a:latin typeface="Arial" panose="020B0604020202020204" pitchFamily="34" charset="0"/>
                <a:cs typeface="Arial" panose="020B0604020202020204" pitchFamily="34" charset="0"/>
              </a:rPr>
              <a:t> </a:t>
            </a:r>
            <a:r>
              <a:rPr lang="en-US" sz="1200">
                <a:solidFill>
                  <a:srgbClr val="136B99"/>
                </a:solidFill>
                <a:latin typeface="Arial" panose="020B0604020202020204" pitchFamily="34" charset="0"/>
                <a:cs typeface="Arial" panose="020B0604020202020204" pitchFamily="34" charset="0"/>
              </a:rPr>
              <a:t>District, 2008-2018</a:t>
            </a:r>
          </a:p>
        </c:rich>
      </c:tx>
      <c:overlay val="0"/>
    </c:title>
    <c:autoTitleDeleted val="0"/>
    <c:plotArea>
      <c:layout/>
      <c:lineChart>
        <c:grouping val="standard"/>
        <c:varyColors val="0"/>
        <c:ser>
          <c:idx val="0"/>
          <c:order val="0"/>
          <c:tx>
            <c:v>Natural increase</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change'!$B$11:$L$11</c:f>
              <c:numCache>
                <c:formatCode>#,##0</c:formatCode>
                <c:ptCount val="11"/>
                <c:pt idx="0">
                  <c:v>40</c:v>
                </c:pt>
                <c:pt idx="1">
                  <c:v>30</c:v>
                </c:pt>
                <c:pt idx="2">
                  <c:v>40</c:v>
                </c:pt>
                <c:pt idx="3">
                  <c:v>20</c:v>
                </c:pt>
                <c:pt idx="4">
                  <c:v>20</c:v>
                </c:pt>
                <c:pt idx="5">
                  <c:v>20</c:v>
                </c:pt>
                <c:pt idx="6">
                  <c:v>30</c:v>
                </c:pt>
                <c:pt idx="7">
                  <c:v>10</c:v>
                </c:pt>
                <c:pt idx="8">
                  <c:v>30</c:v>
                </c:pt>
                <c:pt idx="9">
                  <c:v>40</c:v>
                </c:pt>
                <c:pt idx="10">
                  <c:v>30</c:v>
                </c:pt>
              </c:numCache>
            </c:numRef>
          </c:val>
          <c:smooth val="0"/>
          <c:extLst>
            <c:ext xmlns:c16="http://schemas.microsoft.com/office/drawing/2014/chart" uri="{C3380CC4-5D6E-409C-BE32-E72D297353CC}">
              <c16:uniqueId val="{00000000-ECED-411F-810E-EAB886C856CA}"/>
            </c:ext>
          </c:extLst>
        </c:ser>
        <c:ser>
          <c:idx val="1"/>
          <c:order val="1"/>
          <c:tx>
            <c:v>Net migration</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change'!$N$11:$X$11</c:f>
              <c:numCache>
                <c:formatCode>#,##0</c:formatCode>
                <c:ptCount val="11"/>
                <c:pt idx="0">
                  <c:v>-10</c:v>
                </c:pt>
                <c:pt idx="1">
                  <c:v>-10</c:v>
                </c:pt>
                <c:pt idx="2">
                  <c:v>0</c:v>
                </c:pt>
                <c:pt idx="3">
                  <c:v>20</c:v>
                </c:pt>
                <c:pt idx="4">
                  <c:v>30</c:v>
                </c:pt>
                <c:pt idx="5">
                  <c:v>-40</c:v>
                </c:pt>
                <c:pt idx="6">
                  <c:v>-10</c:v>
                </c:pt>
                <c:pt idx="7">
                  <c:v>100</c:v>
                </c:pt>
                <c:pt idx="8">
                  <c:v>50</c:v>
                </c:pt>
                <c:pt idx="9">
                  <c:v>40</c:v>
                </c:pt>
                <c:pt idx="10">
                  <c:v>50</c:v>
                </c:pt>
              </c:numCache>
            </c:numRef>
          </c:val>
          <c:smooth val="0"/>
          <c:extLst>
            <c:ext xmlns:c16="http://schemas.microsoft.com/office/drawing/2014/chart" uri="{C3380CC4-5D6E-409C-BE32-E72D297353CC}">
              <c16:uniqueId val="{00000001-ECED-411F-810E-EAB886C856CA}"/>
            </c:ext>
          </c:extLst>
        </c:ser>
        <c:dLbls>
          <c:showLegendKey val="0"/>
          <c:showVal val="0"/>
          <c:showCatName val="0"/>
          <c:showSerName val="0"/>
          <c:showPercent val="0"/>
          <c:showBubbleSize val="0"/>
        </c:dLbls>
        <c:marker val="1"/>
        <c:smooth val="0"/>
        <c:axId val="-488517264"/>
        <c:axId val="-488515632"/>
      </c:lineChart>
      <c:catAx>
        <c:axId val="-488517264"/>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8515632"/>
        <c:crosses val="autoZero"/>
        <c:auto val="1"/>
        <c:lblAlgn val="ctr"/>
        <c:lblOffset val="100"/>
        <c:noMultiLvlLbl val="0"/>
      </c:catAx>
      <c:valAx>
        <c:axId val="-488515632"/>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8517264"/>
        <c:crosses val="autoZero"/>
        <c:crossBetween val="between"/>
      </c:valAx>
    </c:plotArea>
    <c:legend>
      <c:legendPos val="r"/>
      <c:layout>
        <c:manualLayout>
          <c:xMode val="edge"/>
          <c:yMode val="edge"/>
          <c:x val="0.16744444444444445"/>
          <c:y val="0.83789282407407406"/>
          <c:w val="0.2014753086419753"/>
          <c:h val="0.10032546296296296"/>
        </c:manualLayout>
      </c:layout>
      <c:overlay val="1"/>
      <c:txPr>
        <a:bodyPr/>
        <a:lstStyle/>
        <a:p>
          <a:pPr>
            <a:defRPr>
              <a:solidFill>
                <a:srgbClr val="136B99"/>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Components of population change, Waimate District, 2008-2018</a:t>
            </a:r>
          </a:p>
        </c:rich>
      </c:tx>
      <c:overlay val="0"/>
    </c:title>
    <c:autoTitleDeleted val="0"/>
    <c:plotArea>
      <c:layout/>
      <c:lineChart>
        <c:grouping val="standard"/>
        <c:varyColors val="0"/>
        <c:ser>
          <c:idx val="0"/>
          <c:order val="0"/>
          <c:tx>
            <c:v>Natural increase</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change'!$B$12:$L$12</c:f>
              <c:numCache>
                <c:formatCode>#,##0</c:formatCode>
                <c:ptCount val="11"/>
                <c:pt idx="0">
                  <c:v>10</c:v>
                </c:pt>
                <c:pt idx="1">
                  <c:v>20</c:v>
                </c:pt>
                <c:pt idx="2">
                  <c:v>30</c:v>
                </c:pt>
                <c:pt idx="3">
                  <c:v>0</c:v>
                </c:pt>
                <c:pt idx="4">
                  <c:v>0</c:v>
                </c:pt>
                <c:pt idx="5">
                  <c:v>20</c:v>
                </c:pt>
                <c:pt idx="6">
                  <c:v>0</c:v>
                </c:pt>
                <c:pt idx="7">
                  <c:v>10</c:v>
                </c:pt>
                <c:pt idx="8">
                  <c:v>0</c:v>
                </c:pt>
                <c:pt idx="9">
                  <c:v>10</c:v>
                </c:pt>
                <c:pt idx="10">
                  <c:v>0</c:v>
                </c:pt>
              </c:numCache>
            </c:numRef>
          </c:val>
          <c:smooth val="0"/>
          <c:extLst>
            <c:ext xmlns:c16="http://schemas.microsoft.com/office/drawing/2014/chart" uri="{C3380CC4-5D6E-409C-BE32-E72D297353CC}">
              <c16:uniqueId val="{00000000-37AC-45B4-AFAC-02C646311CFB}"/>
            </c:ext>
          </c:extLst>
        </c:ser>
        <c:ser>
          <c:idx val="1"/>
          <c:order val="1"/>
          <c:tx>
            <c:v>Net migration</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change'!$N$12:$X$12</c:f>
              <c:numCache>
                <c:formatCode>#,##0</c:formatCode>
                <c:ptCount val="11"/>
                <c:pt idx="0">
                  <c:v>20</c:v>
                </c:pt>
                <c:pt idx="1">
                  <c:v>20</c:v>
                </c:pt>
                <c:pt idx="2">
                  <c:v>20</c:v>
                </c:pt>
                <c:pt idx="3">
                  <c:v>80</c:v>
                </c:pt>
                <c:pt idx="4">
                  <c:v>30</c:v>
                </c:pt>
                <c:pt idx="5">
                  <c:v>60</c:v>
                </c:pt>
                <c:pt idx="6">
                  <c:v>70</c:v>
                </c:pt>
                <c:pt idx="7">
                  <c:v>-10</c:v>
                </c:pt>
                <c:pt idx="8">
                  <c:v>70</c:v>
                </c:pt>
                <c:pt idx="9">
                  <c:v>-60</c:v>
                </c:pt>
                <c:pt idx="10">
                  <c:v>40</c:v>
                </c:pt>
              </c:numCache>
            </c:numRef>
          </c:val>
          <c:smooth val="0"/>
          <c:extLst>
            <c:ext xmlns:c16="http://schemas.microsoft.com/office/drawing/2014/chart" uri="{C3380CC4-5D6E-409C-BE32-E72D297353CC}">
              <c16:uniqueId val="{00000001-37AC-45B4-AFAC-02C646311CFB}"/>
            </c:ext>
          </c:extLst>
        </c:ser>
        <c:dLbls>
          <c:showLegendKey val="0"/>
          <c:showVal val="0"/>
          <c:showCatName val="0"/>
          <c:showSerName val="0"/>
          <c:showPercent val="0"/>
          <c:showBubbleSize val="0"/>
        </c:dLbls>
        <c:marker val="1"/>
        <c:smooth val="0"/>
        <c:axId val="-486361616"/>
        <c:axId val="-486362704"/>
      </c:lineChart>
      <c:catAx>
        <c:axId val="-48636161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6362704"/>
        <c:crosses val="autoZero"/>
        <c:auto val="1"/>
        <c:lblAlgn val="ctr"/>
        <c:lblOffset val="100"/>
        <c:noMultiLvlLbl val="0"/>
      </c:catAx>
      <c:valAx>
        <c:axId val="-486362704"/>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6361616"/>
        <c:crosses val="autoZero"/>
        <c:crossBetween val="between"/>
      </c:valAx>
    </c:plotArea>
    <c:legend>
      <c:legendPos val="r"/>
      <c:layout>
        <c:manualLayout>
          <c:xMode val="edge"/>
          <c:yMode val="edge"/>
          <c:x val="0.11452777777777776"/>
          <c:y val="0.24111041666666658"/>
          <c:w val="0.2014753086419753"/>
          <c:h val="0.10032546296296296"/>
        </c:manualLayout>
      </c:layout>
      <c:overlay val="1"/>
      <c:txPr>
        <a:bodyPr/>
        <a:lstStyle/>
        <a:p>
          <a:pPr>
            <a:defRPr>
              <a:solidFill>
                <a:srgbClr val="136B99"/>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Components of population change, Waitaki District, 2008-2018</a:t>
            </a:r>
          </a:p>
        </c:rich>
      </c:tx>
      <c:overlay val="0"/>
    </c:title>
    <c:autoTitleDeleted val="0"/>
    <c:plotArea>
      <c:layout/>
      <c:lineChart>
        <c:grouping val="standard"/>
        <c:varyColors val="0"/>
        <c:ser>
          <c:idx val="0"/>
          <c:order val="0"/>
          <c:tx>
            <c:v>Natural increase</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change'!$B$13:$L$13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FF88-4837-958F-4AFDA3F64E1B}"/>
            </c:ext>
          </c:extLst>
        </c:ser>
        <c:ser>
          <c:idx val="1"/>
          <c:order val="1"/>
          <c:tx>
            <c:v>Net migration</c:v>
          </c:tx>
          <c:cat>
            <c:numRef>
              <c:f>'8. TAs,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 TAs, compts of change'!$N$13:$X$13</c:f>
              <c:numCache>
                <c:formatCode>#,##0</c:formatCode>
                <c:ptCount val="11"/>
                <c:pt idx="0">
                  <c:v>0</c:v>
                </c:pt>
                <c:pt idx="1">
                  <c:v>0</c:v>
                </c:pt>
                <c:pt idx="2">
                  <c:v>0</c:v>
                </c:pt>
                <c:pt idx="3">
                  <c:v>100</c:v>
                </c:pt>
                <c:pt idx="4">
                  <c:v>0</c:v>
                </c:pt>
                <c:pt idx="5">
                  <c:v>100</c:v>
                </c:pt>
                <c:pt idx="6">
                  <c:v>200</c:v>
                </c:pt>
                <c:pt idx="7">
                  <c:v>300</c:v>
                </c:pt>
                <c:pt idx="8">
                  <c:v>100</c:v>
                </c:pt>
                <c:pt idx="9">
                  <c:v>100</c:v>
                </c:pt>
                <c:pt idx="10">
                  <c:v>200</c:v>
                </c:pt>
              </c:numCache>
            </c:numRef>
          </c:val>
          <c:smooth val="0"/>
          <c:extLst>
            <c:ext xmlns:c16="http://schemas.microsoft.com/office/drawing/2014/chart" uri="{C3380CC4-5D6E-409C-BE32-E72D297353CC}">
              <c16:uniqueId val="{00000001-FF88-4837-958F-4AFDA3F64E1B}"/>
            </c:ext>
          </c:extLst>
        </c:ser>
        <c:dLbls>
          <c:showLegendKey val="0"/>
          <c:showVal val="0"/>
          <c:showCatName val="0"/>
          <c:showSerName val="0"/>
          <c:showPercent val="0"/>
          <c:showBubbleSize val="0"/>
        </c:dLbls>
        <c:marker val="1"/>
        <c:smooth val="0"/>
        <c:axId val="-486361072"/>
        <c:axId val="-486366512"/>
      </c:lineChart>
      <c:catAx>
        <c:axId val="-48636107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6366512"/>
        <c:crosses val="autoZero"/>
        <c:auto val="1"/>
        <c:lblAlgn val="ctr"/>
        <c:lblOffset val="100"/>
        <c:noMultiLvlLbl val="0"/>
      </c:catAx>
      <c:valAx>
        <c:axId val="-486366512"/>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6361072"/>
        <c:crosses val="autoZero"/>
        <c:crossBetween val="between"/>
      </c:valAx>
    </c:plotArea>
    <c:legend>
      <c:legendPos val="r"/>
      <c:layout>
        <c:manualLayout>
          <c:xMode val="edge"/>
          <c:yMode val="edge"/>
          <c:x val="0.13412654320987652"/>
          <c:y val="0.29108726851851846"/>
          <c:w val="0.23087345679012344"/>
          <c:h val="0.10032546296296296"/>
        </c:manualLayout>
      </c:layout>
      <c:overlay val="1"/>
      <c:txPr>
        <a:bodyPr/>
        <a:lstStyle/>
        <a:p>
          <a:pPr>
            <a:defRPr>
              <a:solidFill>
                <a:srgbClr val="136B99"/>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Components of population change in </a:t>
            </a:r>
            <a:br>
              <a:rPr lang="en-US" sz="1200">
                <a:solidFill>
                  <a:srgbClr val="136B99"/>
                </a:solidFill>
                <a:latin typeface="Arial" panose="020B0604020202020204" pitchFamily="34" charset="0"/>
                <a:cs typeface="Arial" panose="020B0604020202020204" pitchFamily="34" charset="0"/>
              </a:rPr>
            </a:br>
            <a:r>
              <a:rPr lang="en-US" sz="1200">
                <a:solidFill>
                  <a:srgbClr val="136B99"/>
                </a:solidFill>
                <a:latin typeface="Arial" panose="020B0604020202020204" pitchFamily="34" charset="0"/>
                <a:cs typeface="Arial" panose="020B0604020202020204" pitchFamily="34" charset="0"/>
              </a:rPr>
              <a:t>Canterbury territorial authority areas, 2008-18</a:t>
            </a:r>
          </a:p>
        </c:rich>
      </c:tx>
      <c:overlay val="0"/>
    </c:title>
    <c:autoTitleDeleted val="0"/>
    <c:plotArea>
      <c:layout/>
      <c:barChart>
        <c:barDir val="bar"/>
        <c:grouping val="stacked"/>
        <c:varyColors val="0"/>
        <c:ser>
          <c:idx val="0"/>
          <c:order val="0"/>
          <c:tx>
            <c:v>Natural increase</c:v>
          </c:tx>
          <c:invertIfNegative val="0"/>
          <c:cat>
            <c:strRef>
              <c:f>'8. TAs, compts of change'!$A$4:$A$13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'8. TAs, compts of change'!$M$4:$M$13</c:f>
              <c:numCache>
                <c:formatCode>#,##0</c:formatCode>
                <c:ptCount val="10"/>
                <c:pt idx="0">
                  <c:v>100</c:v>
                </c:pt>
                <c:pt idx="1">
                  <c:v>700</c:v>
                </c:pt>
                <c:pt idx="2">
                  <c:v>2400</c:v>
                </c:pt>
                <c:pt idx="3">
                  <c:v>19100</c:v>
                </c:pt>
                <c:pt idx="4">
                  <c:v>4700</c:v>
                </c:pt>
                <c:pt idx="5">
                  <c:v>2100</c:v>
                </c:pt>
                <c:pt idx="6">
                  <c:v>200</c:v>
                </c:pt>
                <c:pt idx="7">
                  <c:v>310</c:v>
                </c:pt>
                <c:pt idx="8">
                  <c:v>100</c:v>
                </c:pt>
                <c:pt idx="9">
                  <c:v>0</c:v>
                </c:pt>
              </c:numCache>
            </c:numRef>
          </c:val>
          <c:extLst>
            <c:ext xmlns:c16="http://schemas.microsoft.com/office/drawing/2014/chart" uri="{C3380CC4-5D6E-409C-BE32-E72D297353CC}">
              <c16:uniqueId val="{00000000-AFAD-4A7E-9BA5-00AC4126F8A0}"/>
            </c:ext>
          </c:extLst>
        </c:ser>
        <c:ser>
          <c:idx val="1"/>
          <c:order val="1"/>
          <c:tx>
            <c:v>Net migration</c:v>
          </c:tx>
          <c:invertIfNegative val="0"/>
          <c:cat>
            <c:strRef>
              <c:f>'8. TAs, compts of change'!$A$4:$A$13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'8. TAs, compts of change'!$Y$4:$Y$13</c:f>
              <c:numCache>
                <c:formatCode>#,##0</c:formatCode>
                <c:ptCount val="10"/>
                <c:pt idx="0">
                  <c:v>90</c:v>
                </c:pt>
                <c:pt idx="1">
                  <c:v>1100</c:v>
                </c:pt>
                <c:pt idx="2">
                  <c:v>11700</c:v>
                </c:pt>
                <c:pt idx="3">
                  <c:v>12900</c:v>
                </c:pt>
                <c:pt idx="4">
                  <c:v>18900</c:v>
                </c:pt>
                <c:pt idx="5">
                  <c:v>2800</c:v>
                </c:pt>
                <c:pt idx="6">
                  <c:v>2600</c:v>
                </c:pt>
                <c:pt idx="7">
                  <c:v>220</c:v>
                </c:pt>
                <c:pt idx="8">
                  <c:v>340</c:v>
                </c:pt>
                <c:pt idx="9">
                  <c:v>1100</c:v>
                </c:pt>
              </c:numCache>
            </c:numRef>
          </c:val>
          <c:extLst>
            <c:ext xmlns:c16="http://schemas.microsoft.com/office/drawing/2014/chart" uri="{C3380CC4-5D6E-409C-BE32-E72D297353CC}">
              <c16:uniqueId val="{00000001-AFAD-4A7E-9BA5-00AC4126F8A0}"/>
            </c:ext>
          </c:extLst>
        </c:ser>
        <c:dLbls>
          <c:showLegendKey val="0"/>
          <c:showVal val="0"/>
          <c:showCatName val="0"/>
          <c:showSerName val="0"/>
          <c:showPercent val="0"/>
          <c:showBubbleSize val="0"/>
        </c:dLbls>
        <c:gapWidth val="150"/>
        <c:overlap val="100"/>
        <c:axId val="-486358352"/>
        <c:axId val="-486355632"/>
      </c:barChart>
      <c:catAx>
        <c:axId val="-486358352"/>
        <c:scaling>
          <c:orientation val="maxMin"/>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6355632"/>
        <c:crosses val="autoZero"/>
        <c:auto val="1"/>
        <c:lblAlgn val="ctr"/>
        <c:lblOffset val="100"/>
        <c:noMultiLvlLbl val="0"/>
      </c:catAx>
      <c:valAx>
        <c:axId val="-486355632"/>
        <c:scaling>
          <c:orientation val="minMax"/>
        </c:scaling>
        <c:delete val="0"/>
        <c:axPos val="t"/>
        <c:majorGridlines/>
        <c:title>
          <c:tx>
            <c:rich>
              <a:bodyPr/>
              <a:lstStyle/>
              <a:p>
                <a:pPr>
                  <a:defRPr/>
                </a:pPr>
                <a:r>
                  <a:rPr lang="en-US">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high"/>
        <c:txPr>
          <a:bodyPr/>
          <a:lstStyle/>
          <a:p>
            <a:pPr>
              <a:defRPr sz="800">
                <a:latin typeface="Arial" panose="020B0604020202020204" pitchFamily="34" charset="0"/>
                <a:cs typeface="Arial" panose="020B0604020202020204" pitchFamily="34" charset="0"/>
              </a:defRPr>
            </a:pPr>
            <a:endParaRPr lang="en-US"/>
          </a:p>
        </c:txPr>
        <c:crossAx val="-486358352"/>
        <c:crosses val="autoZero"/>
        <c:crossBetween val="between"/>
      </c:valAx>
    </c:plotArea>
    <c:legend>
      <c:legendPos val="r"/>
      <c:layout>
        <c:manualLayout>
          <c:xMode val="edge"/>
          <c:yMode val="edge"/>
          <c:x val="0.72444984567901238"/>
          <c:y val="0.84116689814814805"/>
          <c:w val="0.15790802469135803"/>
          <c:h val="9.6852377810291573E-2"/>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Components of population change in </a:t>
            </a:r>
            <a:br>
              <a:rPr lang="en-US" sz="1200">
                <a:solidFill>
                  <a:srgbClr val="136B99"/>
                </a:solidFill>
                <a:latin typeface="Arial" panose="020B0604020202020204" pitchFamily="34" charset="0"/>
                <a:cs typeface="Arial" panose="020B0604020202020204" pitchFamily="34" charset="0"/>
              </a:rPr>
            </a:br>
            <a:r>
              <a:rPr lang="en-US" sz="1200">
                <a:solidFill>
                  <a:srgbClr val="136B99"/>
                </a:solidFill>
                <a:latin typeface="Arial" panose="020B0604020202020204" pitchFamily="34" charset="0"/>
                <a:cs typeface="Arial" panose="020B0604020202020204" pitchFamily="34" charset="0"/>
              </a:rPr>
              <a:t>Canterbury territorial authority areas, 2017-18</a:t>
            </a:r>
          </a:p>
        </c:rich>
      </c:tx>
      <c:overlay val="0"/>
    </c:title>
    <c:autoTitleDeleted val="0"/>
    <c:plotArea>
      <c:layout/>
      <c:barChart>
        <c:barDir val="bar"/>
        <c:grouping val="stacked"/>
        <c:varyColors val="0"/>
        <c:ser>
          <c:idx val="0"/>
          <c:order val="0"/>
          <c:tx>
            <c:v>Natural increase</c:v>
          </c:tx>
          <c:invertIfNegative val="0"/>
          <c:cat>
            <c:strRef>
              <c:f>'8. TAs, compts of change'!$A$4:$A$13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'8. TAs, compts of change'!$L$4:$L$13</c:f>
              <c:numCache>
                <c:formatCode>#,##0</c:formatCode>
                <c:ptCount val="10"/>
                <c:pt idx="0">
                  <c:v>0</c:v>
                </c:pt>
                <c:pt idx="1">
                  <c:v>50</c:v>
                </c:pt>
                <c:pt idx="2">
                  <c:v>200</c:v>
                </c:pt>
                <c:pt idx="3">
                  <c:v>1600</c:v>
                </c:pt>
                <c:pt idx="4">
                  <c:v>600</c:v>
                </c:pt>
                <c:pt idx="5">
                  <c:v>100</c:v>
                </c:pt>
                <c:pt idx="6">
                  <c:v>0</c:v>
                </c:pt>
                <c:pt idx="7">
                  <c:v>30</c:v>
                </c:pt>
                <c:pt idx="8">
                  <c:v>0</c:v>
                </c:pt>
                <c:pt idx="9">
                  <c:v>0</c:v>
                </c:pt>
              </c:numCache>
            </c:numRef>
          </c:val>
          <c:extLst>
            <c:ext xmlns:c16="http://schemas.microsoft.com/office/drawing/2014/chart" uri="{C3380CC4-5D6E-409C-BE32-E72D297353CC}">
              <c16:uniqueId val="{00000000-25CE-4AA4-92FF-CED35F92D61B}"/>
            </c:ext>
          </c:extLst>
        </c:ser>
        <c:ser>
          <c:idx val="1"/>
          <c:order val="1"/>
          <c:tx>
            <c:v>Net migration</c:v>
          </c:tx>
          <c:invertIfNegative val="0"/>
          <c:cat>
            <c:strRef>
              <c:f>'8. TAs, compts of change'!$A$4:$A$13</c:f>
              <c:strCache>
                <c:ptCount val="10"/>
                <c:pt idx="0">
                  <c:v>Kaikōura District</c:v>
                </c:pt>
                <c:pt idx="1">
                  <c:v>Hurunui District</c:v>
                </c:pt>
                <c:pt idx="2">
                  <c:v>Waimakariri District</c:v>
                </c:pt>
                <c:pt idx="3">
                  <c:v>Christchurch City</c:v>
                </c:pt>
                <c:pt idx="4">
                  <c:v>Selwyn District</c:v>
                </c:pt>
                <c:pt idx="5">
                  <c:v>Ashburton District</c:v>
                </c:pt>
                <c:pt idx="6">
                  <c:v>Timaru District</c:v>
                </c:pt>
                <c:pt idx="7">
                  <c:v>Mackenzie District</c:v>
                </c:pt>
                <c:pt idx="8">
                  <c:v>Waimate District</c:v>
                </c:pt>
                <c:pt idx="9">
                  <c:v>Waitaki District</c:v>
                </c:pt>
              </c:strCache>
            </c:strRef>
          </c:cat>
          <c:val>
            <c:numRef>
              <c:f>'8. TAs, compts of change'!$X$4:$X$13</c:f>
              <c:numCache>
                <c:formatCode>#,##0</c:formatCode>
                <c:ptCount val="10"/>
                <c:pt idx="0">
                  <c:v>110</c:v>
                </c:pt>
                <c:pt idx="1">
                  <c:v>0</c:v>
                </c:pt>
                <c:pt idx="2">
                  <c:v>1200</c:v>
                </c:pt>
                <c:pt idx="3">
                  <c:v>5400</c:v>
                </c:pt>
                <c:pt idx="4">
                  <c:v>2300</c:v>
                </c:pt>
                <c:pt idx="5">
                  <c:v>200</c:v>
                </c:pt>
                <c:pt idx="6">
                  <c:v>200</c:v>
                </c:pt>
                <c:pt idx="7">
                  <c:v>50</c:v>
                </c:pt>
                <c:pt idx="8">
                  <c:v>40</c:v>
                </c:pt>
                <c:pt idx="9">
                  <c:v>200</c:v>
                </c:pt>
              </c:numCache>
            </c:numRef>
          </c:val>
          <c:extLst>
            <c:ext xmlns:c16="http://schemas.microsoft.com/office/drawing/2014/chart" uri="{C3380CC4-5D6E-409C-BE32-E72D297353CC}">
              <c16:uniqueId val="{00000001-25CE-4AA4-92FF-CED35F92D61B}"/>
            </c:ext>
          </c:extLst>
        </c:ser>
        <c:dLbls>
          <c:showLegendKey val="0"/>
          <c:showVal val="0"/>
          <c:showCatName val="0"/>
          <c:showSerName val="0"/>
          <c:showPercent val="0"/>
          <c:showBubbleSize val="0"/>
        </c:dLbls>
        <c:gapWidth val="150"/>
        <c:overlap val="100"/>
        <c:axId val="-486365424"/>
        <c:axId val="-486357264"/>
      </c:barChart>
      <c:catAx>
        <c:axId val="-486365424"/>
        <c:scaling>
          <c:orientation val="maxMin"/>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6357264"/>
        <c:crosses val="autoZero"/>
        <c:auto val="1"/>
        <c:lblAlgn val="ctr"/>
        <c:lblOffset val="100"/>
        <c:noMultiLvlLbl val="0"/>
      </c:catAx>
      <c:valAx>
        <c:axId val="-486357264"/>
        <c:scaling>
          <c:orientation val="minMax"/>
        </c:scaling>
        <c:delete val="0"/>
        <c:axPos val="t"/>
        <c:majorGridlines/>
        <c:title>
          <c:tx>
            <c:rich>
              <a:bodyPr/>
              <a:lstStyle/>
              <a:p>
                <a:pPr>
                  <a:defRPr/>
                </a:pPr>
                <a:r>
                  <a:rPr lang="en-US">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high"/>
        <c:txPr>
          <a:bodyPr/>
          <a:lstStyle/>
          <a:p>
            <a:pPr>
              <a:defRPr sz="800">
                <a:latin typeface="Arial" panose="020B0604020202020204" pitchFamily="34" charset="0"/>
                <a:cs typeface="Arial" panose="020B0604020202020204" pitchFamily="34" charset="0"/>
              </a:defRPr>
            </a:pPr>
            <a:endParaRPr lang="en-US"/>
          </a:p>
        </c:txPr>
        <c:crossAx val="-486365424"/>
        <c:crosses val="autoZero"/>
        <c:crossBetween val="between"/>
      </c:valAx>
    </c:plotArea>
    <c:legend>
      <c:legendPos val="r"/>
      <c:layout>
        <c:manualLayout>
          <c:xMode val="edge"/>
          <c:yMode val="edge"/>
          <c:x val="0.70877083333333335"/>
          <c:y val="0.84998634259259254"/>
          <c:w val="0.23243287037037036"/>
          <c:h val="9.3777314814814813E-2"/>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chemeClr val="accent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Estimated</a:t>
            </a:r>
            <a:r>
              <a:rPr lang="en-US" sz="1200" baseline="0">
                <a:solidFill>
                  <a:srgbClr val="136B99"/>
                </a:solidFill>
                <a:latin typeface="Arial" panose="020B0604020202020204" pitchFamily="34" charset="0"/>
                <a:cs typeface="Arial" panose="020B0604020202020204" pitchFamily="34" charset="0"/>
              </a:rPr>
              <a:t> resident population of South Island regional council areas as per cent of South Island's total population, 2006, 2013, 2018</a:t>
            </a:r>
          </a:p>
        </c:rich>
      </c:tx>
      <c:overlay val="0"/>
    </c:title>
    <c:autoTitleDeleted val="0"/>
    <c:plotArea>
      <c:layout/>
      <c:barChart>
        <c:barDir val="bar"/>
        <c:grouping val="clustered"/>
        <c:varyColors val="0"/>
        <c:ser>
          <c:idx val="1"/>
          <c:order val="0"/>
          <c:tx>
            <c:strRef>
              <c:f>'1. RCs'!$G$52</c:f>
              <c:strCache>
                <c:ptCount val="1"/>
                <c:pt idx="0">
                  <c:v>2006</c:v>
                </c:pt>
              </c:strCache>
            </c:strRef>
          </c:tx>
          <c:invertIfNegative val="0"/>
          <c:cat>
            <c:strRef>
              <c:f>'1. RCs'!$A$39:$A$45</c:f>
              <c:strCache>
                <c:ptCount val="7"/>
                <c:pt idx="0">
                  <c:v>Tasman Region</c:v>
                </c:pt>
                <c:pt idx="1">
                  <c:v>Nelson Region</c:v>
                </c:pt>
                <c:pt idx="2">
                  <c:v>Marlborough Region</c:v>
                </c:pt>
                <c:pt idx="3">
                  <c:v>West Coast Region</c:v>
                </c:pt>
                <c:pt idx="4">
                  <c:v>Canterbury Region</c:v>
                </c:pt>
                <c:pt idx="5">
                  <c:v>Otago Region</c:v>
                </c:pt>
                <c:pt idx="6">
                  <c:v>Southland Region</c:v>
                </c:pt>
              </c:strCache>
            </c:strRef>
          </c:cat>
          <c:val>
            <c:numRef>
              <c:f>'1. RCs'!$G$53:$G$59</c:f>
              <c:numCache>
                <c:formatCode>0.0%</c:formatCode>
                <c:ptCount val="7"/>
                <c:pt idx="0">
                  <c:v>4.5855026031237485E-2</c:v>
                </c:pt>
                <c:pt idx="1">
                  <c:v>4.435322386864237E-2</c:v>
                </c:pt>
                <c:pt idx="2">
                  <c:v>4.3652382859431314E-2</c:v>
                </c:pt>
                <c:pt idx="3">
                  <c:v>3.2138566279535444E-2</c:v>
                </c:pt>
                <c:pt idx="4">
                  <c:v>0.54064877853424109</c:v>
                </c:pt>
                <c:pt idx="5">
                  <c:v>0.2000400480576692</c:v>
                </c:pt>
                <c:pt idx="6">
                  <c:v>9.3311974369243086E-2</c:v>
                </c:pt>
              </c:numCache>
            </c:numRef>
          </c:val>
          <c:extLst>
            <c:ext xmlns:c16="http://schemas.microsoft.com/office/drawing/2014/chart" uri="{C3380CC4-5D6E-409C-BE32-E72D297353CC}">
              <c16:uniqueId val="{00000000-5F60-4701-943F-4C8F6F828F14}"/>
            </c:ext>
          </c:extLst>
        </c:ser>
        <c:ser>
          <c:idx val="0"/>
          <c:order val="1"/>
          <c:tx>
            <c:strRef>
              <c:f>'1. RCs'!$N$52</c:f>
              <c:strCache>
                <c:ptCount val="1"/>
                <c:pt idx="0">
                  <c:v>2013</c:v>
                </c:pt>
              </c:strCache>
            </c:strRef>
          </c:tx>
          <c:invertIfNegative val="0"/>
          <c:cat>
            <c:strRef>
              <c:f>'1. RCs'!$A$39:$A$45</c:f>
              <c:strCache>
                <c:ptCount val="7"/>
                <c:pt idx="0">
                  <c:v>Tasman Region</c:v>
                </c:pt>
                <c:pt idx="1">
                  <c:v>Nelson Region</c:v>
                </c:pt>
                <c:pt idx="2">
                  <c:v>Marlborough Region</c:v>
                </c:pt>
                <c:pt idx="3">
                  <c:v>West Coast Region</c:v>
                </c:pt>
                <c:pt idx="4">
                  <c:v>Canterbury Region</c:v>
                </c:pt>
                <c:pt idx="5">
                  <c:v>Otago Region</c:v>
                </c:pt>
                <c:pt idx="6">
                  <c:v>Southland Region</c:v>
                </c:pt>
              </c:strCache>
            </c:strRef>
          </c:cat>
          <c:val>
            <c:numRef>
              <c:f>'1. RCs'!$N$53:$N$59</c:f>
              <c:numCache>
                <c:formatCode>0.0%</c:formatCode>
                <c:ptCount val="7"/>
                <c:pt idx="0">
                  <c:v>4.6797084771768319E-2</c:v>
                </c:pt>
                <c:pt idx="1">
                  <c:v>4.67011891062524E-2</c:v>
                </c:pt>
                <c:pt idx="2">
                  <c:v>4.2865362485615649E-2</c:v>
                </c:pt>
                <c:pt idx="3">
                  <c:v>3.1645569620253167E-2</c:v>
                </c:pt>
                <c:pt idx="4">
                  <c:v>0.53979670118910628</c:v>
                </c:pt>
                <c:pt idx="5">
                  <c:v>0.2002301495972382</c:v>
                </c:pt>
                <c:pt idx="6">
                  <c:v>9.2059838895281937E-2</c:v>
                </c:pt>
              </c:numCache>
            </c:numRef>
          </c:val>
          <c:extLst>
            <c:ext xmlns:c16="http://schemas.microsoft.com/office/drawing/2014/chart" uri="{C3380CC4-5D6E-409C-BE32-E72D297353CC}">
              <c16:uniqueId val="{00000001-5F60-4701-943F-4C8F6F828F14}"/>
            </c:ext>
          </c:extLst>
        </c:ser>
        <c:ser>
          <c:idx val="2"/>
          <c:order val="2"/>
          <c:tx>
            <c:v>2018</c:v>
          </c:tx>
          <c:invertIfNegative val="0"/>
          <c:val>
            <c:numRef>
              <c:f>'1. RCs'!$S$53:$S$59</c:f>
              <c:numCache>
                <c:formatCode>0.0%</c:formatCode>
                <c:ptCount val="7"/>
                <c:pt idx="0">
                  <c:v>4.5874790877872676E-2</c:v>
                </c:pt>
                <c:pt idx="1">
                  <c:v>4.5698688033811746E-2</c:v>
                </c:pt>
                <c:pt idx="2">
                  <c:v>4.1031962666197061E-2</c:v>
                </c:pt>
                <c:pt idx="3">
                  <c:v>2.8704763581931848E-2</c:v>
                </c:pt>
                <c:pt idx="4">
                  <c:v>0.5496169763141675</c:v>
                </c:pt>
                <c:pt idx="5">
                  <c:v>0.20181385929382759</c:v>
                </c:pt>
                <c:pt idx="6">
                  <c:v>8.7258959232191596E-2</c:v>
                </c:pt>
              </c:numCache>
            </c:numRef>
          </c:val>
          <c:extLst>
            <c:ext xmlns:c16="http://schemas.microsoft.com/office/drawing/2014/chart" uri="{C3380CC4-5D6E-409C-BE32-E72D297353CC}">
              <c16:uniqueId val="{00000001-CDE1-4E8E-84EC-C7E38B35A8A1}"/>
            </c:ext>
          </c:extLst>
        </c:ser>
        <c:dLbls>
          <c:showLegendKey val="0"/>
          <c:showVal val="0"/>
          <c:showCatName val="0"/>
          <c:showSerName val="0"/>
          <c:showPercent val="0"/>
          <c:showBubbleSize val="0"/>
        </c:dLbls>
        <c:gapWidth val="150"/>
        <c:axId val="-567506128"/>
        <c:axId val="-567493072"/>
      </c:barChart>
      <c:catAx>
        <c:axId val="-567506128"/>
        <c:scaling>
          <c:orientation val="maxMin"/>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567493072"/>
        <c:crosses val="autoZero"/>
        <c:auto val="1"/>
        <c:lblAlgn val="ctr"/>
        <c:lblOffset val="100"/>
        <c:noMultiLvlLbl val="0"/>
      </c:catAx>
      <c:valAx>
        <c:axId val="-567493072"/>
        <c:scaling>
          <c:orientation val="minMax"/>
        </c:scaling>
        <c:delete val="0"/>
        <c:axPos val="t"/>
        <c:majorGridlines/>
        <c:title>
          <c:tx>
            <c:rich>
              <a:bodyPr/>
              <a:lstStyle/>
              <a:p>
                <a:pPr>
                  <a:defRPr/>
                </a:pPr>
                <a:r>
                  <a:rPr lang="en-US" b="0">
                    <a:solidFill>
                      <a:srgbClr val="136B99"/>
                    </a:solidFill>
                    <a:latin typeface="Arial" panose="020B0604020202020204" pitchFamily="34" charset="0"/>
                    <a:cs typeface="Arial" panose="020B0604020202020204" pitchFamily="34" charset="0"/>
                  </a:rPr>
                  <a:t>Per cent of South Island's total population</a:t>
                </a:r>
              </a:p>
            </c:rich>
          </c:tx>
          <c:overlay val="0"/>
        </c:title>
        <c:numFmt formatCode="0%" sourceLinked="0"/>
        <c:majorTickMark val="out"/>
        <c:minorTickMark val="none"/>
        <c:tickLblPos val="high"/>
        <c:txPr>
          <a:bodyPr/>
          <a:lstStyle/>
          <a:p>
            <a:pPr>
              <a:defRPr sz="800">
                <a:latin typeface="Arial" panose="020B0604020202020204" pitchFamily="34" charset="0"/>
                <a:cs typeface="Arial" panose="020B0604020202020204" pitchFamily="34" charset="0"/>
              </a:defRPr>
            </a:pPr>
            <a:endParaRPr lang="en-US"/>
          </a:p>
        </c:txPr>
        <c:crossAx val="-567506128"/>
        <c:crosses val="autoZero"/>
        <c:crossBetween val="between"/>
      </c:valAx>
    </c:plotArea>
    <c:legend>
      <c:legendPos val="r"/>
      <c:layout>
        <c:manualLayout>
          <c:xMode val="edge"/>
          <c:yMode val="edge"/>
          <c:x val="0.85723966049382716"/>
          <c:y val="0.30741912193629201"/>
          <c:w val="6.8378850598150645E-2"/>
          <c:h val="0.14031239797122344"/>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Estimated resident population</a:t>
            </a:r>
            <a:r>
              <a:rPr lang="en-US" sz="1200" baseline="0">
                <a:solidFill>
                  <a:srgbClr val="136B99"/>
                </a:solidFill>
                <a:latin typeface="Arial" panose="020B0604020202020204" pitchFamily="34" charset="0"/>
                <a:cs typeface="Arial" panose="020B0604020202020204" pitchFamily="34" charset="0"/>
              </a:rPr>
              <a:t> of South Island regional council areas as per cent of South Island's total population, 2018</a:t>
            </a:r>
          </a:p>
        </c:rich>
      </c:tx>
      <c:overlay val="0"/>
    </c:title>
    <c:autoTitleDeleted val="0"/>
    <c:plotArea>
      <c:layout/>
      <c:pieChart>
        <c:varyColors val="1"/>
        <c:ser>
          <c:idx val="0"/>
          <c:order val="0"/>
          <c:tx>
            <c:v>2018</c:v>
          </c:tx>
          <c:dPt>
            <c:idx val="0"/>
            <c:bubble3D val="0"/>
            <c:spPr>
              <a:solidFill>
                <a:schemeClr val="accent3">
                  <a:lumMod val="50000"/>
                </a:schemeClr>
              </a:solidFill>
            </c:spPr>
            <c:extLst>
              <c:ext xmlns:c16="http://schemas.microsoft.com/office/drawing/2014/chart" uri="{C3380CC4-5D6E-409C-BE32-E72D297353CC}">
                <c16:uniqueId val="{0000003B-AE74-4BDD-9939-CD2AACA6D72D}"/>
              </c:ext>
            </c:extLst>
          </c:dPt>
          <c:dPt>
            <c:idx val="1"/>
            <c:bubble3D val="0"/>
            <c:spPr>
              <a:solidFill>
                <a:schemeClr val="accent4">
                  <a:lumMod val="75000"/>
                </a:schemeClr>
              </a:solidFill>
            </c:spPr>
            <c:extLst>
              <c:ext xmlns:c16="http://schemas.microsoft.com/office/drawing/2014/chart" uri="{C3380CC4-5D6E-409C-BE32-E72D297353CC}">
                <c16:uniqueId val="{00000035-AE74-4BDD-9939-CD2AACA6D72D}"/>
              </c:ext>
            </c:extLst>
          </c:dPt>
          <c:dPt>
            <c:idx val="2"/>
            <c:bubble3D val="0"/>
            <c:spPr>
              <a:solidFill>
                <a:srgbClr val="C96009"/>
              </a:solidFill>
            </c:spPr>
            <c:extLst>
              <c:ext xmlns:c16="http://schemas.microsoft.com/office/drawing/2014/chart" uri="{C3380CC4-5D6E-409C-BE32-E72D297353CC}">
                <c16:uniqueId val="{0000002E-AE74-4BDD-9939-CD2AACA6D72D}"/>
              </c:ext>
            </c:extLst>
          </c:dPt>
          <c:dPt>
            <c:idx val="3"/>
            <c:bubble3D val="0"/>
            <c:spPr>
              <a:solidFill>
                <a:schemeClr val="accent1">
                  <a:lumMod val="60000"/>
                  <a:lumOff val="40000"/>
                </a:schemeClr>
              </a:solidFill>
            </c:spPr>
            <c:extLst>
              <c:ext xmlns:c16="http://schemas.microsoft.com/office/drawing/2014/chart" uri="{C3380CC4-5D6E-409C-BE32-E72D297353CC}">
                <c16:uniqueId val="{00000017-AE74-4BDD-9939-CD2AACA6D72D}"/>
              </c:ext>
            </c:extLst>
          </c:dPt>
          <c:dPt>
            <c:idx val="4"/>
            <c:bubble3D val="0"/>
            <c:spPr>
              <a:solidFill>
                <a:schemeClr val="accent2"/>
              </a:solidFill>
            </c:spPr>
            <c:extLst>
              <c:ext xmlns:c16="http://schemas.microsoft.com/office/drawing/2014/chart" uri="{C3380CC4-5D6E-409C-BE32-E72D297353CC}">
                <c16:uniqueId val="{00000003-AE74-4BDD-9939-CD2AACA6D72D}"/>
              </c:ext>
            </c:extLst>
          </c:dPt>
          <c:dPt>
            <c:idx val="5"/>
            <c:bubble3D val="0"/>
            <c:spPr>
              <a:solidFill>
                <a:schemeClr val="accent3">
                  <a:lumMod val="60000"/>
                  <a:lumOff val="40000"/>
                </a:schemeClr>
              </a:solidFill>
            </c:spPr>
            <c:extLst>
              <c:ext xmlns:c16="http://schemas.microsoft.com/office/drawing/2014/chart" uri="{C3380CC4-5D6E-409C-BE32-E72D297353CC}">
                <c16:uniqueId val="{00000007-AE74-4BDD-9939-CD2AACA6D72D}"/>
              </c:ext>
            </c:extLst>
          </c:dPt>
          <c:dPt>
            <c:idx val="6"/>
            <c:bubble3D val="0"/>
            <c:spPr>
              <a:solidFill>
                <a:schemeClr val="accent4">
                  <a:lumMod val="60000"/>
                  <a:lumOff val="40000"/>
                </a:schemeClr>
              </a:solidFill>
            </c:spPr>
            <c:extLst>
              <c:ext xmlns:c16="http://schemas.microsoft.com/office/drawing/2014/chart" uri="{C3380CC4-5D6E-409C-BE32-E72D297353CC}">
                <c16:uniqueId val="{0000000F-AE74-4BDD-9939-CD2AACA6D72D}"/>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'1. RCs'!$A$53:$A$59</c:f>
              <c:strCache>
                <c:ptCount val="7"/>
                <c:pt idx="0">
                  <c:v>Tasman Region</c:v>
                </c:pt>
                <c:pt idx="1">
                  <c:v>Nelson Region</c:v>
                </c:pt>
                <c:pt idx="2">
                  <c:v>Marlborough Region</c:v>
                </c:pt>
                <c:pt idx="3">
                  <c:v>West Coast Region</c:v>
                </c:pt>
                <c:pt idx="4">
                  <c:v>Canterbury Region</c:v>
                </c:pt>
                <c:pt idx="5">
                  <c:v>Otago Region</c:v>
                </c:pt>
                <c:pt idx="6">
                  <c:v>Southland Region</c:v>
                </c:pt>
              </c:strCache>
            </c:strRef>
          </c:cat>
          <c:val>
            <c:numRef>
              <c:f>'1. RCs'!$S$53:$S$59</c:f>
              <c:numCache>
                <c:formatCode>0.0%</c:formatCode>
                <c:ptCount val="7"/>
                <c:pt idx="0">
                  <c:v>4.5874790877872676E-2</c:v>
                </c:pt>
                <c:pt idx="1">
                  <c:v>4.5698688033811746E-2</c:v>
                </c:pt>
                <c:pt idx="2">
                  <c:v>4.1031962666197061E-2</c:v>
                </c:pt>
                <c:pt idx="3">
                  <c:v>2.8704763581931848E-2</c:v>
                </c:pt>
                <c:pt idx="4">
                  <c:v>0.5496169763141675</c:v>
                </c:pt>
                <c:pt idx="5">
                  <c:v>0.20181385929382759</c:v>
                </c:pt>
                <c:pt idx="6">
                  <c:v>8.7258959232191596E-2</c:v>
                </c:pt>
              </c:numCache>
            </c:numRef>
          </c:val>
          <c:extLst>
            <c:ext xmlns:c16="http://schemas.microsoft.com/office/drawing/2014/chart" uri="{C3380CC4-5D6E-409C-BE32-E72D297353CC}">
              <c16:uniqueId val="{00000000-2BC3-4612-9F68-04F7733614DF}"/>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solidFill>
                  <a:srgbClr val="136B99"/>
                </a:solidFill>
                <a:latin typeface="Arial" panose="020B0604020202020204" pitchFamily="34" charset="0"/>
                <a:cs typeface="Arial" panose="020B0604020202020204" pitchFamily="34" charset="0"/>
              </a:rPr>
              <a:t>Per cent change in estimated resident</a:t>
            </a:r>
            <a:r>
              <a:rPr lang="en-NZ" sz="1200" baseline="0">
                <a:solidFill>
                  <a:srgbClr val="136B99"/>
                </a:solidFill>
                <a:latin typeface="Arial" panose="020B0604020202020204" pitchFamily="34" charset="0"/>
                <a:cs typeface="Arial" panose="020B0604020202020204" pitchFamily="34" charset="0"/>
              </a:rPr>
              <a:t> population,</a:t>
            </a:r>
            <a:br>
              <a:rPr lang="en-NZ" sz="1200" baseline="0">
                <a:solidFill>
                  <a:srgbClr val="136B99"/>
                </a:solidFill>
                <a:latin typeface="Arial" panose="020B0604020202020204" pitchFamily="34" charset="0"/>
                <a:cs typeface="Arial" panose="020B0604020202020204" pitchFamily="34" charset="0"/>
              </a:rPr>
            </a:br>
            <a:r>
              <a:rPr lang="en-NZ" sz="1200" baseline="0">
                <a:solidFill>
                  <a:srgbClr val="136B99"/>
                </a:solidFill>
                <a:latin typeface="Arial" panose="020B0604020202020204" pitchFamily="34" charset="0"/>
                <a:cs typeface="Arial" panose="020B0604020202020204" pitchFamily="34" charset="0"/>
              </a:rPr>
              <a:t>regional council areas, 2015-16, 2016-17, 2017-18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v>Per cent change 2015-16</c:v>
          </c:tx>
          <c:invertIfNegative val="0"/>
          <c:cat>
            <c:strRef>
              <c:f>('3. RCs change'!$A$5:$B$20,'3. RCs change'!$A$21:$B$22)</c:f>
              <c:strCache>
                <c:ptCount val="18"/>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pt idx="16">
                  <c:v>North Island regions</c:v>
                </c:pt>
                <c:pt idx="17">
                  <c:v>South Island regions</c:v>
                </c:pt>
              </c:strCache>
            </c:strRef>
          </c:cat>
          <c:val>
            <c:numRef>
              <c:f>'3. RCs change'!$O$5:$O$20</c:f>
              <c:numCache>
                <c:formatCode>0.0%</c:formatCode>
                <c:ptCount val="16"/>
                <c:pt idx="0">
                  <c:v>1.8419489007724301E-2</c:v>
                </c:pt>
                <c:pt idx="1">
                  <c:v>2.8409452831390535E-2</c:v>
                </c:pt>
                <c:pt idx="2">
                  <c:v>2.3001594169892964E-2</c:v>
                </c:pt>
                <c:pt idx="3">
                  <c:v>2.2291884360849879E-2</c:v>
                </c:pt>
                <c:pt idx="4">
                  <c:v>1.0548523206751054E-2</c:v>
                </c:pt>
                <c:pt idx="5">
                  <c:v>0.01</c:v>
                </c:pt>
                <c:pt idx="6">
                  <c:v>8.6430423509075201E-3</c:v>
                </c:pt>
                <c:pt idx="7">
                  <c:v>1.0234541577825161E-2</c:v>
                </c:pt>
                <c:pt idx="8">
                  <c:v>1.6099818877037632E-2</c:v>
                </c:pt>
                <c:pt idx="9">
                  <c:v>1.6161616161616162E-2</c:v>
                </c:pt>
                <c:pt idx="10">
                  <c:v>1.4028056112224449E-2</c:v>
                </c:pt>
                <c:pt idx="11">
                  <c:v>4.4150110375275938E-3</c:v>
                </c:pt>
                <c:pt idx="12">
                  <c:v>-6.1162079510703364E-3</c:v>
                </c:pt>
                <c:pt idx="13">
                  <c:v>2.3021828103683493E-2</c:v>
                </c:pt>
                <c:pt idx="14">
                  <c:v>1.9534883720930232E-2</c:v>
                </c:pt>
                <c:pt idx="15">
                  <c:v>7.1942446043165471E-3</c:v>
                </c:pt>
              </c:numCache>
            </c:numRef>
          </c:val>
          <c:extLst>
            <c:ext xmlns:c16="http://schemas.microsoft.com/office/drawing/2014/chart" uri="{C3380CC4-5D6E-409C-BE32-E72D297353CC}">
              <c16:uniqueId val="{00000001-F6CD-4A70-A0D2-11B3D2F0B855}"/>
            </c:ext>
          </c:extLst>
        </c:ser>
        <c:ser>
          <c:idx val="2"/>
          <c:order val="1"/>
          <c:tx>
            <c:v>Per cent change 2016-17</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 RCs change'!$Q$5:$Q$20</c:f>
              <c:numCache>
                <c:formatCode>0.0%</c:formatCode>
                <c:ptCount val="16"/>
                <c:pt idx="0">
                  <c:v>2.3337222870478413E-2</c:v>
                </c:pt>
                <c:pt idx="1">
                  <c:v>2.644781666150511E-2</c:v>
                </c:pt>
                <c:pt idx="2">
                  <c:v>2.4265360641139804E-2</c:v>
                </c:pt>
                <c:pt idx="3">
                  <c:v>2.180579216354344E-2</c:v>
                </c:pt>
                <c:pt idx="4">
                  <c:v>1.2526096033402923E-2</c:v>
                </c:pt>
                <c:pt idx="5">
                  <c:v>1.4851485148514851E-2</c:v>
                </c:pt>
                <c:pt idx="6">
                  <c:v>1.1139674378748929E-2</c:v>
                </c:pt>
                <c:pt idx="7">
                  <c:v>1.4352047277332207E-2</c:v>
                </c:pt>
                <c:pt idx="8">
                  <c:v>1.7825311942959002E-2</c:v>
                </c:pt>
                <c:pt idx="9">
                  <c:v>1.7892644135188866E-2</c:v>
                </c:pt>
                <c:pt idx="10">
                  <c:v>1.5810276679841896E-2</c:v>
                </c:pt>
                <c:pt idx="11">
                  <c:v>1.5384615384615385E-2</c:v>
                </c:pt>
                <c:pt idx="12">
                  <c:v>0</c:v>
                </c:pt>
                <c:pt idx="13">
                  <c:v>2.0170028338056343E-2</c:v>
                </c:pt>
                <c:pt idx="14">
                  <c:v>2.281021897810219E-2</c:v>
                </c:pt>
                <c:pt idx="15">
                  <c:v>4.0816326530612249E-3</c:v>
                </c:pt>
              </c:numCache>
            </c:numRef>
          </c:val>
          <c:extLst>
            <c:ext xmlns:c16="http://schemas.microsoft.com/office/drawing/2014/chart" uri="{C3380CC4-5D6E-409C-BE32-E72D297353CC}">
              <c16:uniqueId val="{00000000-132E-429D-BAEB-D768C203C585}"/>
            </c:ext>
          </c:extLst>
        </c:ser>
        <c:ser>
          <c:idx val="1"/>
          <c:order val="2"/>
          <c:tx>
            <c:v>Per cent change 2017-18</c:v>
          </c:tx>
          <c:invertIfNegative val="0"/>
          <c:val>
            <c:numRef>
              <c:f>'3. RCs change'!$S$5:$S$20</c:f>
              <c:numCache>
                <c:formatCode>0.0%</c:formatCode>
                <c:ptCount val="16"/>
                <c:pt idx="0">
                  <c:v>2.1094640820980615E-2</c:v>
                </c:pt>
                <c:pt idx="1">
                  <c:v>2.335264301230992E-2</c:v>
                </c:pt>
                <c:pt idx="2">
                  <c:v>1.8908932840686808E-2</c:v>
                </c:pt>
                <c:pt idx="3">
                  <c:v>1.9339779926642216E-2</c:v>
                </c:pt>
                <c:pt idx="4">
                  <c:v>1.2371134020618556E-2</c:v>
                </c:pt>
                <c:pt idx="5">
                  <c:v>1.1585365853658536E-2</c:v>
                </c:pt>
                <c:pt idx="6">
                  <c:v>1.3559322033898305E-2</c:v>
                </c:pt>
                <c:pt idx="7">
                  <c:v>1.4148980441115273E-2</c:v>
                </c:pt>
                <c:pt idx="8">
                  <c:v>1.4788869429850166E-2</c:v>
                </c:pt>
                <c:pt idx="9">
                  <c:v>1.7578125E-2</c:v>
                </c:pt>
                <c:pt idx="10">
                  <c:v>9.727626459143969E-3</c:v>
                </c:pt>
                <c:pt idx="11">
                  <c:v>8.658008658008658E-3</c:v>
                </c:pt>
                <c:pt idx="12">
                  <c:v>3.0769230769230769E-3</c:v>
                </c:pt>
                <c:pt idx="13">
                  <c:v>1.9934640522875816E-2</c:v>
                </c:pt>
                <c:pt idx="14">
                  <c:v>2.2301516503122211E-2</c:v>
                </c:pt>
                <c:pt idx="15">
                  <c:v>7.1138211382113818E-3</c:v>
                </c:pt>
              </c:numCache>
            </c:numRef>
          </c:val>
          <c:extLst>
            <c:ext xmlns:c16="http://schemas.microsoft.com/office/drawing/2014/chart" uri="{C3380CC4-5D6E-409C-BE32-E72D297353CC}">
              <c16:uniqueId val="{00000000-FD43-425E-80DE-3B5EC25CC0CA}"/>
            </c:ext>
          </c:extLst>
        </c:ser>
        <c:dLbls>
          <c:showLegendKey val="0"/>
          <c:showVal val="0"/>
          <c:showCatName val="0"/>
          <c:showSerName val="0"/>
          <c:showPercent val="0"/>
          <c:showBubbleSize val="0"/>
        </c:dLbls>
        <c:gapWidth val="150"/>
        <c:axId val="-739467984"/>
        <c:axId val="-739466896"/>
      </c:barChart>
      <c:catAx>
        <c:axId val="-739467984"/>
        <c:scaling>
          <c:orientation val="minMax"/>
        </c:scaling>
        <c:delete val="0"/>
        <c:axPos val="b"/>
        <c:numFmt formatCode="General" sourceLinked="0"/>
        <c:majorTickMark val="out"/>
        <c:minorTickMark val="none"/>
        <c:tickLblPos val="nextTo"/>
        <c:txPr>
          <a:bodyPr anchor="t" anchorCtr="1"/>
          <a:lstStyle/>
          <a:p>
            <a:pPr>
              <a:defRPr sz="800">
                <a:latin typeface="Arial" panose="020B0604020202020204" pitchFamily="34" charset="0"/>
                <a:cs typeface="Arial" panose="020B0604020202020204" pitchFamily="34" charset="0"/>
              </a:defRPr>
            </a:pPr>
            <a:endParaRPr lang="en-US"/>
          </a:p>
        </c:txPr>
        <c:crossAx val="-739466896"/>
        <c:crosses val="autoZero"/>
        <c:auto val="1"/>
        <c:lblAlgn val="ctr"/>
        <c:lblOffset val="100"/>
        <c:noMultiLvlLbl val="0"/>
      </c:catAx>
      <c:valAx>
        <c:axId val="-739466896"/>
        <c:scaling>
          <c:orientation val="minMax"/>
        </c:scaling>
        <c:delete val="0"/>
        <c:axPos val="l"/>
        <c:majorGridlines/>
        <c:title>
          <c:tx>
            <c:rich>
              <a:bodyPr/>
              <a:lstStyle/>
              <a:p>
                <a:pPr>
                  <a:defRPr/>
                </a:pPr>
                <a:r>
                  <a:rPr lang="en-US" b="0">
                    <a:solidFill>
                      <a:srgbClr val="136B99"/>
                    </a:solidFill>
                    <a:latin typeface="Arial" panose="020B0604020202020204" pitchFamily="34" charset="0"/>
                    <a:cs typeface="Arial" panose="020B0604020202020204" pitchFamily="34" charset="0"/>
                  </a:rPr>
                  <a:t>Per cent change</a:t>
                </a:r>
              </a:p>
            </c:rich>
          </c:tx>
          <c:overlay val="0"/>
        </c:title>
        <c:numFmt formatCode="0.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739467984"/>
        <c:crosses val="autoZero"/>
        <c:crossBetween val="between"/>
      </c:valAx>
    </c:plotArea>
    <c:legend>
      <c:legendPos val="b"/>
      <c:layout>
        <c:manualLayout>
          <c:xMode val="edge"/>
          <c:yMode val="edge"/>
          <c:x val="0.26581805555555554"/>
          <c:y val="0.16551399687476179"/>
          <c:w val="0.73418198305025639"/>
          <c:h val="4.9508481204477685E-2"/>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NZ" sz="1200">
                <a:solidFill>
                  <a:srgbClr val="136B99"/>
                </a:solidFill>
                <a:latin typeface="Arial" panose="020B0604020202020204" pitchFamily="34" charset="0"/>
                <a:cs typeface="Arial" panose="020B0604020202020204" pitchFamily="34" charset="0"/>
              </a:rPr>
              <a:t>Per cent change in estimated resident</a:t>
            </a:r>
            <a:r>
              <a:rPr lang="en-NZ" sz="1200" baseline="0">
                <a:solidFill>
                  <a:srgbClr val="136B99"/>
                </a:solidFill>
                <a:latin typeface="Arial" panose="020B0604020202020204" pitchFamily="34" charset="0"/>
                <a:cs typeface="Arial" panose="020B0604020202020204" pitchFamily="34" charset="0"/>
              </a:rPr>
              <a:t> population,</a:t>
            </a:r>
            <a:br>
              <a:rPr lang="en-NZ" sz="1200" baseline="0">
                <a:solidFill>
                  <a:srgbClr val="136B99"/>
                </a:solidFill>
                <a:latin typeface="Arial" panose="020B0604020202020204" pitchFamily="34" charset="0"/>
                <a:cs typeface="Arial" panose="020B0604020202020204" pitchFamily="34" charset="0"/>
              </a:rPr>
            </a:br>
            <a:r>
              <a:rPr lang="en-NZ" sz="1200" baseline="0">
                <a:solidFill>
                  <a:srgbClr val="136B99"/>
                </a:solidFill>
                <a:latin typeface="Arial" panose="020B0604020202020204" pitchFamily="34" charset="0"/>
                <a:cs typeface="Arial" panose="020B0604020202020204" pitchFamily="34" charset="0"/>
              </a:rPr>
              <a:t>regional council areas, 2015-16, 2016-17, 2017-18</a:t>
            </a:r>
            <a:endParaRPr lang="en-NZ" sz="1200">
              <a:solidFill>
                <a:srgbClr val="136B99"/>
              </a:solidFill>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v>Per cent change 2015-16</c:v>
          </c:tx>
          <c:invertIfNegative val="0"/>
          <c:cat>
            <c:strRef>
              <c:extLst>
                <c:ext xmlns:c15="http://schemas.microsoft.com/office/drawing/2012/chart" uri="{02D57815-91ED-43cb-92C2-25804820EDAC}">
                  <c15:fullRef>
                    <c15:sqref>'3. RCs change'!$A$5:$B$23</c15:sqref>
                  </c15:fullRef>
                </c:ext>
              </c:extLst>
              <c:f>('3. RCs change'!$A$6:$B$6,'3. RCs change'!$A$18:$B$18,'3. RCs change'!$A$21:$B$23)</c:f>
              <c:strCache>
                <c:ptCount val="5"/>
                <c:pt idx="0">
                  <c:v>Auckland region</c:v>
                </c:pt>
                <c:pt idx="1">
                  <c:v>Canterbury region</c:v>
                </c:pt>
                <c:pt idx="2">
                  <c:v>North Island regions</c:v>
                </c:pt>
                <c:pt idx="3">
                  <c:v>South Island regions</c:v>
                </c:pt>
                <c:pt idx="4">
                  <c:v>New Zealand</c:v>
                </c:pt>
              </c:strCache>
            </c:strRef>
          </c:cat>
          <c:val>
            <c:numRef>
              <c:extLst>
                <c:ext xmlns:c15="http://schemas.microsoft.com/office/drawing/2012/chart" uri="{02D57815-91ED-43cb-92C2-25804820EDAC}">
                  <c15:fullRef>
                    <c15:sqref>('[1]3. RCs change'!$N$5:$N$20,'[1]3. RCs change'!$N$21:$N$22,'[1]3. RCs change'!$N$23)</c15:sqref>
                  </c15:fullRef>
                </c:ext>
              </c:extLst>
              <c:f>('[1]3. RCs change'!$N$6,'[1]3. RCs change'!$N$18,'[1]3. RCs change'!$N$21:$N$22,'[1]3. RCs change'!$N$23)</c:f>
              <c:numCache>
                <c:formatCode>General</c:formatCode>
                <c:ptCount val="5"/>
                <c:pt idx="0">
                  <c:v>2.8161634684655185E-2</c:v>
                </c:pt>
                <c:pt idx="1">
                  <c:v>2.1069127633640956E-2</c:v>
                </c:pt>
                <c:pt idx="2">
                  <c:v>1.9764105833598979E-2</c:v>
                </c:pt>
                <c:pt idx="3">
                  <c:v>1.6817838246409676E-2</c:v>
                </c:pt>
                <c:pt idx="4">
                  <c:v>1.9070004656629044E-2</c:v>
                </c:pt>
              </c:numCache>
            </c:numRef>
          </c:val>
          <c:extLst>
            <c:ext xmlns:c16="http://schemas.microsoft.com/office/drawing/2014/chart" uri="{C3380CC4-5D6E-409C-BE32-E72D297353CC}">
              <c16:uniqueId val="{00000001-F4DF-4543-9AB9-D77BBE353B29}"/>
            </c:ext>
          </c:extLst>
        </c:ser>
        <c:ser>
          <c:idx val="2"/>
          <c:order val="1"/>
          <c:tx>
            <c:v>Per cent change 2016-17</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RCs change'!$A$5:$B$23</c15:sqref>
                  </c15:fullRef>
                </c:ext>
              </c:extLst>
              <c:f>('3. RCs change'!$A$6:$B$6,'3. RCs change'!$A$18:$B$18,'3. RCs change'!$A$21:$B$23)</c:f>
              <c:strCache>
                <c:ptCount val="5"/>
                <c:pt idx="0">
                  <c:v>Auckland region</c:v>
                </c:pt>
                <c:pt idx="1">
                  <c:v>Canterbury region</c:v>
                </c:pt>
                <c:pt idx="2">
                  <c:v>North Island regions</c:v>
                </c:pt>
                <c:pt idx="3">
                  <c:v>South Island regions</c:v>
                </c:pt>
                <c:pt idx="4">
                  <c:v>New Zealand</c:v>
                </c:pt>
              </c:strCache>
            </c:strRef>
          </c:cat>
          <c:val>
            <c:numRef>
              <c:extLst>
                <c:ext xmlns:c15="http://schemas.microsoft.com/office/drawing/2012/chart" uri="{02D57815-91ED-43cb-92C2-25804820EDAC}">
                  <c15:fullRef>
                    <c15:sqref>'[1]3. RCs change'!$R$5:$R$23</c15:sqref>
                  </c15:fullRef>
                </c:ext>
              </c:extLst>
              <c:f>('[1]3. RCs change'!$R$6,'[1]3. RCs change'!$R$18,'[1]3. RCs change'!$R$21:$R$23)</c:f>
              <c:numCache>
                <c:formatCode>General</c:formatCode>
                <c:ptCount val="5"/>
                <c:pt idx="0">
                  <c:v>2.644781666150511E-2</c:v>
                </c:pt>
                <c:pt idx="1">
                  <c:v>2.0170028338056343E-2</c:v>
                </c:pt>
                <c:pt idx="2">
                  <c:v>2.2494091477825665E-2</c:v>
                </c:pt>
                <c:pt idx="3">
                  <c:v>1.7972812699571208E-2</c:v>
                </c:pt>
                <c:pt idx="4">
                  <c:v>2.1456575470894058E-2</c:v>
                </c:pt>
              </c:numCache>
            </c:numRef>
          </c:val>
          <c:extLst>
            <c:ext xmlns:c16="http://schemas.microsoft.com/office/drawing/2014/chart" uri="{C3380CC4-5D6E-409C-BE32-E72D297353CC}">
              <c16:uniqueId val="{00000002-F4DF-4543-9AB9-D77BBE353B29}"/>
            </c:ext>
          </c:extLst>
        </c:ser>
        <c:ser>
          <c:idx val="1"/>
          <c:order val="2"/>
          <c:tx>
            <c:v>Per cent change 2017-28</c:v>
          </c:tx>
          <c:invertIfNegative val="0"/>
          <c:cat>
            <c:strRef>
              <c:extLst>
                <c:ext xmlns:c15="http://schemas.microsoft.com/office/drawing/2012/chart" uri="{02D57815-91ED-43cb-92C2-25804820EDAC}">
                  <c15:fullRef>
                    <c15:sqref>'3. RCs change'!$A$5:$B$23</c15:sqref>
                  </c15:fullRef>
                </c:ext>
              </c:extLst>
              <c:f>('3. RCs change'!$A$6:$B$6,'3. RCs change'!$A$18:$B$18,'3. RCs change'!$A$21:$B$23)</c:f>
              <c:strCache>
                <c:ptCount val="5"/>
                <c:pt idx="0">
                  <c:v>Auckland region</c:v>
                </c:pt>
                <c:pt idx="1">
                  <c:v>Canterbury region</c:v>
                </c:pt>
                <c:pt idx="2">
                  <c:v>North Island regions</c:v>
                </c:pt>
                <c:pt idx="3">
                  <c:v>South Island regions</c:v>
                </c:pt>
                <c:pt idx="4">
                  <c:v>New Zealand</c:v>
                </c:pt>
              </c:strCache>
            </c:strRef>
          </c:cat>
          <c:val>
            <c:numRef>
              <c:extLst>
                <c:ext xmlns:c15="http://schemas.microsoft.com/office/drawing/2012/chart" uri="{02D57815-91ED-43cb-92C2-25804820EDAC}">
                  <c15:fullRef>
                    <c15:sqref>'3. RCs change'!$S$5:$S$23</c15:sqref>
                  </c15:fullRef>
                </c:ext>
              </c:extLst>
              <c:f>('3. RCs change'!$S$6,'3. RCs change'!$S$18,'3. RCs change'!$S$21:$S$23)</c:f>
              <c:numCache>
                <c:formatCode>0.0%</c:formatCode>
                <c:ptCount val="5"/>
                <c:pt idx="0">
                  <c:v>2.335264301230992E-2</c:v>
                </c:pt>
                <c:pt idx="1">
                  <c:v>1.9934640522875816E-2</c:v>
                </c:pt>
                <c:pt idx="2">
                  <c:v>1.9524664164899112E-2</c:v>
                </c:pt>
                <c:pt idx="3">
                  <c:v>1.7834737408137659E-2</c:v>
                </c:pt>
                <c:pt idx="4">
                  <c:v>1.9107615928575898E-2</c:v>
                </c:pt>
              </c:numCache>
            </c:numRef>
          </c:val>
          <c:extLst>
            <c:ext xmlns:c16="http://schemas.microsoft.com/office/drawing/2014/chart" uri="{C3380CC4-5D6E-409C-BE32-E72D297353CC}">
              <c16:uniqueId val="{00000003-F4DF-4543-9AB9-D77BBE353B29}"/>
            </c:ext>
          </c:extLst>
        </c:ser>
        <c:dLbls>
          <c:showLegendKey val="0"/>
          <c:showVal val="0"/>
          <c:showCatName val="0"/>
          <c:showSerName val="0"/>
          <c:showPercent val="0"/>
          <c:showBubbleSize val="0"/>
        </c:dLbls>
        <c:gapWidth val="150"/>
        <c:axId val="-845309472"/>
        <c:axId val="-487727392"/>
      </c:barChart>
      <c:catAx>
        <c:axId val="-845309472"/>
        <c:scaling>
          <c:orientation val="minMax"/>
        </c:scaling>
        <c:delete val="0"/>
        <c:axPos val="b"/>
        <c:numFmt formatCode="General" sourceLinked="0"/>
        <c:majorTickMark val="out"/>
        <c:minorTickMark val="none"/>
        <c:tickLblPos val="nextTo"/>
        <c:txPr>
          <a:bodyPr anchor="t" anchorCtr="1"/>
          <a:lstStyle/>
          <a:p>
            <a:pPr>
              <a:defRPr sz="800">
                <a:latin typeface="Arial" panose="020B0604020202020204" pitchFamily="34" charset="0"/>
                <a:cs typeface="Arial" panose="020B0604020202020204" pitchFamily="34" charset="0"/>
              </a:defRPr>
            </a:pPr>
            <a:endParaRPr lang="en-US"/>
          </a:p>
        </c:txPr>
        <c:crossAx val="-487727392"/>
        <c:crosses val="autoZero"/>
        <c:auto val="1"/>
        <c:lblAlgn val="ctr"/>
        <c:lblOffset val="100"/>
        <c:noMultiLvlLbl val="0"/>
      </c:catAx>
      <c:valAx>
        <c:axId val="-487727392"/>
        <c:scaling>
          <c:orientation val="minMax"/>
        </c:scaling>
        <c:delete val="0"/>
        <c:axPos val="l"/>
        <c:majorGridlines/>
        <c:title>
          <c:tx>
            <c:rich>
              <a:bodyPr/>
              <a:lstStyle/>
              <a:p>
                <a:pPr>
                  <a:defRPr/>
                </a:pPr>
                <a:r>
                  <a:rPr lang="en-US" b="0">
                    <a:solidFill>
                      <a:srgbClr val="136B99"/>
                    </a:solidFill>
                    <a:latin typeface="Arial" panose="020B0604020202020204" pitchFamily="34" charset="0"/>
                    <a:cs typeface="Arial" panose="020B0604020202020204" pitchFamily="34" charset="0"/>
                  </a:rPr>
                  <a:t>Per cent change</a:t>
                </a:r>
              </a:p>
            </c:rich>
          </c:tx>
          <c:overlay val="0"/>
        </c:title>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845309472"/>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Natural increase and net migration in </a:t>
            </a:r>
            <a:br>
              <a:rPr lang="en-US" sz="1200">
                <a:solidFill>
                  <a:srgbClr val="136B99"/>
                </a:solidFill>
                <a:latin typeface="Arial" panose="020B0604020202020204" pitchFamily="34" charset="0"/>
                <a:cs typeface="Arial" panose="020B0604020202020204" pitchFamily="34" charset="0"/>
              </a:rPr>
            </a:br>
            <a:r>
              <a:rPr lang="en-US" sz="1200">
                <a:solidFill>
                  <a:srgbClr val="136B99"/>
                </a:solidFill>
                <a:latin typeface="Arial" panose="020B0604020202020204" pitchFamily="34" charset="0"/>
                <a:cs typeface="Arial" panose="020B0604020202020204" pitchFamily="34" charset="0"/>
              </a:rPr>
              <a:t>the Canterbury regional</a:t>
            </a:r>
            <a:r>
              <a:rPr lang="en-US" sz="1200" baseline="0">
                <a:solidFill>
                  <a:srgbClr val="136B99"/>
                </a:solidFill>
                <a:latin typeface="Arial" panose="020B0604020202020204" pitchFamily="34" charset="0"/>
                <a:cs typeface="Arial" panose="020B0604020202020204" pitchFamily="34" charset="0"/>
              </a:rPr>
              <a:t> council area, </a:t>
            </a:r>
            <a:r>
              <a:rPr lang="en-US" sz="1200">
                <a:solidFill>
                  <a:srgbClr val="136B99"/>
                </a:solidFill>
                <a:latin typeface="Arial" panose="020B0604020202020204" pitchFamily="34" charset="0"/>
                <a:cs typeface="Arial" panose="020B0604020202020204" pitchFamily="34" charset="0"/>
              </a:rPr>
              <a:t>2008-18</a:t>
            </a:r>
          </a:p>
        </c:rich>
      </c:tx>
      <c:overlay val="0"/>
    </c:title>
    <c:autoTitleDeleted val="0"/>
    <c:plotArea>
      <c:layout/>
      <c:lineChart>
        <c:grouping val="stacked"/>
        <c:varyColors val="0"/>
        <c:ser>
          <c:idx val="1"/>
          <c:order val="0"/>
          <c:tx>
            <c:v>Natural increase</c:v>
          </c:tx>
          <c:marker>
            <c:symbol val="none"/>
          </c:marker>
          <c:cat>
            <c:numRef>
              <c:f>'4. RCs,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'4. RCs, compts of change'!$B$17:$L$17</c:f>
              <c:numCache>
                <c:formatCode>#,##0</c:formatCode>
                <c:ptCount val="11"/>
                <c:pt idx="0">
                  <c:v>3300</c:v>
                </c:pt>
                <c:pt idx="1">
                  <c:v>3200</c:v>
                </c:pt>
                <c:pt idx="2">
                  <c:v>3200</c:v>
                </c:pt>
                <c:pt idx="3">
                  <c:v>2600</c:v>
                </c:pt>
                <c:pt idx="4">
                  <c:v>2100</c:v>
                </c:pt>
                <c:pt idx="5">
                  <c:v>2400</c:v>
                </c:pt>
                <c:pt idx="6">
                  <c:v>2500</c:v>
                </c:pt>
                <c:pt idx="7">
                  <c:v>2400</c:v>
                </c:pt>
                <c:pt idx="8" formatCode="#,##0\ \ \ ">
                  <c:v>2800</c:v>
                </c:pt>
                <c:pt idx="9">
                  <c:v>2800</c:v>
                </c:pt>
                <c:pt idx="10">
                  <c:v>2600</c:v>
                </c:pt>
              </c:numCache>
            </c:numRef>
          </c:val>
          <c:smooth val="0"/>
          <c:extLst>
            <c:ext xmlns:c16="http://schemas.microsoft.com/office/drawing/2014/chart" uri="{C3380CC4-5D6E-409C-BE32-E72D297353CC}">
              <c16:uniqueId val="{00000000-7279-4610-A351-36774909F5DF}"/>
            </c:ext>
          </c:extLst>
        </c:ser>
        <c:ser>
          <c:idx val="3"/>
          <c:order val="1"/>
          <c:tx>
            <c:v>Net migration</c:v>
          </c:tx>
          <c:marker>
            <c:symbol val="none"/>
          </c:marker>
          <c:cat>
            <c:numRef>
              <c:f>'4. RCs, compts of change'!$B$3:$L$3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'4. RCs, compts of change'!$N$17:$X$17</c:f>
              <c:numCache>
                <c:formatCode>#,##0</c:formatCode>
                <c:ptCount val="11"/>
                <c:pt idx="0">
                  <c:v>2600</c:v>
                </c:pt>
                <c:pt idx="1">
                  <c:v>3100</c:v>
                </c:pt>
                <c:pt idx="2">
                  <c:v>3300</c:v>
                </c:pt>
                <c:pt idx="3">
                  <c:v>-7600</c:v>
                </c:pt>
                <c:pt idx="4">
                  <c:v>-4000</c:v>
                </c:pt>
                <c:pt idx="5">
                  <c:v>4900</c:v>
                </c:pt>
                <c:pt idx="6">
                  <c:v>8900</c:v>
                </c:pt>
                <c:pt idx="7">
                  <c:v>9700</c:v>
                </c:pt>
                <c:pt idx="8" formatCode="#,##0\ \ \ ">
                  <c:v>10700</c:v>
                </c:pt>
                <c:pt idx="9">
                  <c:v>9300</c:v>
                </c:pt>
                <c:pt idx="10">
                  <c:v>9500</c:v>
                </c:pt>
              </c:numCache>
            </c:numRef>
          </c:val>
          <c:smooth val="0"/>
          <c:extLst>
            <c:ext xmlns:c16="http://schemas.microsoft.com/office/drawing/2014/chart" uri="{C3380CC4-5D6E-409C-BE32-E72D297353CC}">
              <c16:uniqueId val="{00000001-7279-4610-A351-36774909F5DF}"/>
            </c:ext>
          </c:extLst>
        </c:ser>
        <c:dLbls>
          <c:showLegendKey val="0"/>
          <c:showVal val="0"/>
          <c:showCatName val="0"/>
          <c:showSerName val="0"/>
          <c:showPercent val="0"/>
          <c:showBubbleSize val="0"/>
        </c:dLbls>
        <c:smooth val="0"/>
        <c:axId val="-487728480"/>
        <c:axId val="-487720864"/>
      </c:lineChart>
      <c:catAx>
        <c:axId val="-487728480"/>
        <c:scaling>
          <c:orientation val="minMax"/>
        </c:scaling>
        <c:delete val="0"/>
        <c:axPos val="b"/>
        <c:title>
          <c:tx>
            <c:rich>
              <a:bodyPr/>
              <a:lstStyle/>
              <a:p>
                <a:pPr>
                  <a:defRPr/>
                </a:pPr>
                <a:r>
                  <a:rPr lang="en-US" b="0">
                    <a:solidFill>
                      <a:srgbClr val="136B99"/>
                    </a:solidFill>
                    <a:latin typeface="Arial" panose="020B0604020202020204" pitchFamily="34" charset="0"/>
                    <a:cs typeface="Arial" panose="020B0604020202020204" pitchFamily="34" charset="0"/>
                  </a:rPr>
                  <a:t>Year ended 30 June</a:t>
                </a:r>
              </a:p>
            </c:rich>
          </c:tx>
          <c:overlay val="0"/>
        </c:title>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7720864"/>
        <c:crosses val="autoZero"/>
        <c:auto val="1"/>
        <c:lblAlgn val="ctr"/>
        <c:lblOffset val="100"/>
        <c:noMultiLvlLbl val="0"/>
      </c:catAx>
      <c:valAx>
        <c:axId val="-487720864"/>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7728480"/>
        <c:crosses val="autoZero"/>
        <c:crossBetween val="between"/>
      </c:valAx>
    </c:plotArea>
    <c:legend>
      <c:legendPos val="r"/>
      <c:layout>
        <c:manualLayout>
          <c:xMode val="edge"/>
          <c:yMode val="edge"/>
          <c:x val="0.77093282969081156"/>
          <c:y val="0.30615243766574268"/>
          <c:w val="0.20421074814537918"/>
          <c:h val="0.13690712175456055"/>
        </c:manualLayout>
      </c:layout>
      <c:overlay val="1"/>
      <c:spPr>
        <a:ln w="19050">
          <a:solidFill>
            <a:schemeClr val="bg1"/>
          </a:solid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zero"/>
    <c:showDLblsOverMax val="0"/>
  </c:chart>
  <c:spPr>
    <a:ln w="19050">
      <a:solidFill>
        <a:srgbClr val="136B99"/>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solidFill>
                  <a:srgbClr val="136B99"/>
                </a:solidFill>
                <a:latin typeface="Arial" panose="020B0604020202020204" pitchFamily="34" charset="0"/>
                <a:cs typeface="Arial" panose="020B0604020202020204" pitchFamily="34" charset="0"/>
              </a:rPr>
              <a:t>Natural increase and net migration in </a:t>
            </a:r>
            <a:br>
              <a:rPr lang="en-US" sz="1200">
                <a:solidFill>
                  <a:srgbClr val="136B99"/>
                </a:solidFill>
                <a:latin typeface="Arial" panose="020B0604020202020204" pitchFamily="34" charset="0"/>
                <a:cs typeface="Arial" panose="020B0604020202020204" pitchFamily="34" charset="0"/>
              </a:rPr>
            </a:br>
            <a:r>
              <a:rPr lang="en-US" sz="1200">
                <a:solidFill>
                  <a:srgbClr val="136B99"/>
                </a:solidFill>
                <a:latin typeface="Arial" panose="020B0604020202020204" pitchFamily="34" charset="0"/>
                <a:cs typeface="Arial" panose="020B0604020202020204" pitchFamily="34" charset="0"/>
              </a:rPr>
              <a:t>New Zealand</a:t>
            </a:r>
            <a:r>
              <a:rPr lang="en-US" sz="1200" baseline="0">
                <a:solidFill>
                  <a:srgbClr val="136B99"/>
                </a:solidFill>
                <a:latin typeface="Arial" panose="020B0604020202020204" pitchFamily="34" charset="0"/>
                <a:cs typeface="Arial" panose="020B0604020202020204" pitchFamily="34" charset="0"/>
              </a:rPr>
              <a:t>, </a:t>
            </a:r>
            <a:r>
              <a:rPr lang="en-US" sz="1200">
                <a:solidFill>
                  <a:srgbClr val="136B99"/>
                </a:solidFill>
                <a:latin typeface="Arial" panose="020B0604020202020204" pitchFamily="34" charset="0"/>
                <a:cs typeface="Arial" panose="020B0604020202020204" pitchFamily="34" charset="0"/>
              </a:rPr>
              <a:t>2008-18</a:t>
            </a:r>
          </a:p>
        </c:rich>
      </c:tx>
      <c:overlay val="0"/>
    </c:title>
    <c:autoTitleDeleted val="0"/>
    <c:plotArea>
      <c:layout/>
      <c:lineChart>
        <c:grouping val="stacked"/>
        <c:varyColors val="0"/>
        <c:ser>
          <c:idx val="1"/>
          <c:order val="0"/>
          <c:tx>
            <c:v>Natural increase</c:v>
          </c:tx>
          <c:marker>
            <c:symbol val="none"/>
          </c:marker>
          <c:cat>
            <c:numRef>
              <c:f>'4. RCs, compts of change'!$N$3:$X$3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'4. RCs, compts of change'!$B$22:$L$22</c:f>
              <c:numCache>
                <c:formatCode>#,##0</c:formatCode>
                <c:ptCount val="11"/>
                <c:pt idx="0">
                  <c:v>35800</c:v>
                </c:pt>
                <c:pt idx="1">
                  <c:v>34400</c:v>
                </c:pt>
                <c:pt idx="2">
                  <c:v>35500</c:v>
                </c:pt>
                <c:pt idx="3">
                  <c:v>33500</c:v>
                </c:pt>
                <c:pt idx="4">
                  <c:v>31100</c:v>
                </c:pt>
                <c:pt idx="5">
                  <c:v>30100</c:v>
                </c:pt>
                <c:pt idx="6">
                  <c:v>29300</c:v>
                </c:pt>
                <c:pt idx="7">
                  <c:v>27700</c:v>
                </c:pt>
                <c:pt idx="8" formatCode="#,##0\ \ \ ">
                  <c:v>28400</c:v>
                </c:pt>
                <c:pt idx="9">
                  <c:v>28300</c:v>
                </c:pt>
                <c:pt idx="10">
                  <c:v>26700</c:v>
                </c:pt>
              </c:numCache>
            </c:numRef>
          </c:val>
          <c:smooth val="0"/>
          <c:extLst>
            <c:ext xmlns:c16="http://schemas.microsoft.com/office/drawing/2014/chart" uri="{C3380CC4-5D6E-409C-BE32-E72D297353CC}">
              <c16:uniqueId val="{00000000-9C5A-4683-A526-141240436E5F}"/>
            </c:ext>
          </c:extLst>
        </c:ser>
        <c:ser>
          <c:idx val="3"/>
          <c:order val="1"/>
          <c:tx>
            <c:v>Net migration </c:v>
          </c:tx>
          <c:marker>
            <c:symbol val="none"/>
          </c:marker>
          <c:cat>
            <c:numRef>
              <c:f>'4. RCs, compts of change'!$N$3:$X$3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'4. RCs, compts of change'!$N$22:$X$22</c:f>
              <c:numCache>
                <c:formatCode>#,##0</c:formatCode>
                <c:ptCount val="11"/>
                <c:pt idx="0">
                  <c:v>4700</c:v>
                </c:pt>
                <c:pt idx="1">
                  <c:v>12500</c:v>
                </c:pt>
                <c:pt idx="2">
                  <c:v>16500</c:v>
                </c:pt>
                <c:pt idx="3">
                  <c:v>3900</c:v>
                </c:pt>
                <c:pt idx="4">
                  <c:v>-3200</c:v>
                </c:pt>
                <c:pt idx="5">
                  <c:v>7900</c:v>
                </c:pt>
                <c:pt idx="6">
                  <c:v>38300</c:v>
                </c:pt>
                <c:pt idx="7">
                  <c:v>58300</c:v>
                </c:pt>
                <c:pt idx="8" formatCode="#,##0\ \ \ ">
                  <c:v>69100</c:v>
                </c:pt>
                <c:pt idx="9">
                  <c:v>72300</c:v>
                </c:pt>
                <c:pt idx="10">
                  <c:v>65000</c:v>
                </c:pt>
              </c:numCache>
            </c:numRef>
          </c:val>
          <c:smooth val="0"/>
          <c:extLst>
            <c:ext xmlns:c16="http://schemas.microsoft.com/office/drawing/2014/chart" uri="{C3380CC4-5D6E-409C-BE32-E72D297353CC}">
              <c16:uniqueId val="{00000001-9C5A-4683-A526-141240436E5F}"/>
            </c:ext>
          </c:extLst>
        </c:ser>
        <c:dLbls>
          <c:showLegendKey val="0"/>
          <c:showVal val="0"/>
          <c:showCatName val="0"/>
          <c:showSerName val="0"/>
          <c:showPercent val="0"/>
          <c:showBubbleSize val="0"/>
        </c:dLbls>
        <c:smooth val="0"/>
        <c:axId val="-487722496"/>
        <c:axId val="-487720320"/>
      </c:lineChart>
      <c:catAx>
        <c:axId val="-487722496"/>
        <c:scaling>
          <c:orientation val="minMax"/>
        </c:scaling>
        <c:delete val="0"/>
        <c:axPos val="b"/>
        <c:title>
          <c:tx>
            <c:rich>
              <a:bodyPr/>
              <a:lstStyle/>
              <a:p>
                <a:pPr>
                  <a:defRPr/>
                </a:pPr>
                <a:r>
                  <a:rPr lang="en-US" b="0">
                    <a:solidFill>
                      <a:srgbClr val="136B99"/>
                    </a:solidFill>
                    <a:latin typeface="Arial" panose="020B0604020202020204" pitchFamily="34" charset="0"/>
                    <a:cs typeface="Arial" panose="020B0604020202020204" pitchFamily="34" charset="0"/>
                  </a:rPr>
                  <a:t>Year ended 30 June</a:t>
                </a:r>
              </a:p>
            </c:rich>
          </c:tx>
          <c:overlay val="0"/>
        </c:title>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7720320"/>
        <c:crosses val="autoZero"/>
        <c:auto val="1"/>
        <c:lblAlgn val="ctr"/>
        <c:lblOffset val="100"/>
        <c:noMultiLvlLbl val="0"/>
      </c:catAx>
      <c:valAx>
        <c:axId val="-487720320"/>
        <c:scaling>
          <c:orientation val="minMax"/>
        </c:scaling>
        <c:delete val="0"/>
        <c:axPos val="l"/>
        <c:majorGridlines/>
        <c:title>
          <c:tx>
            <c:rich>
              <a:bodyPr rot="-5400000" vert="horz"/>
              <a:lstStyle/>
              <a:p>
                <a:pPr>
                  <a:defRPr/>
                </a:pPr>
                <a:r>
                  <a:rPr lang="en-US" b="0">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7722496"/>
        <c:crosses val="autoZero"/>
        <c:crossBetween val="between"/>
      </c:valAx>
    </c:plotArea>
    <c:legend>
      <c:legendPos val="r"/>
      <c:layout>
        <c:manualLayout>
          <c:xMode val="edge"/>
          <c:yMode val="edge"/>
          <c:x val="0.70665302848523559"/>
          <c:y val="0.51760598584354001"/>
          <c:w val="0.24940462962962964"/>
          <c:h val="0.11375965882261939"/>
        </c:manualLayout>
      </c:layout>
      <c:overlay val="1"/>
      <c:spPr>
        <a:ln w="19050">
          <a:solidFill>
            <a:schemeClr val="bg1"/>
          </a:solid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zero"/>
    <c:showDLblsOverMax val="0"/>
  </c:chart>
  <c:spPr>
    <a:ln w="19050">
      <a:solidFill>
        <a:srgbClr val="136B99"/>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solidFill>
                  <a:srgbClr val="136B99"/>
                </a:solidFill>
                <a:latin typeface="Arial" panose="020B0604020202020204" pitchFamily="34" charset="0"/>
                <a:cs typeface="Arial" panose="020B0604020202020204" pitchFamily="34" charset="0"/>
              </a:rPr>
              <a:t>Components of population change,</a:t>
            </a:r>
            <a:br>
              <a:rPr lang="en-NZ" sz="1200">
                <a:solidFill>
                  <a:srgbClr val="136B99"/>
                </a:solidFill>
                <a:latin typeface="Arial" panose="020B0604020202020204" pitchFamily="34" charset="0"/>
                <a:cs typeface="Arial" panose="020B0604020202020204" pitchFamily="34" charset="0"/>
              </a:rPr>
            </a:br>
            <a:r>
              <a:rPr lang="en-NZ" sz="1200">
                <a:solidFill>
                  <a:srgbClr val="136B99"/>
                </a:solidFill>
                <a:latin typeface="Arial" panose="020B0604020202020204" pitchFamily="34" charset="0"/>
                <a:cs typeface="Arial" panose="020B0604020202020204" pitchFamily="34" charset="0"/>
              </a:rPr>
              <a:t>regional council areas, 2017-18</a:t>
            </a:r>
          </a:p>
        </c:rich>
      </c:tx>
      <c:overlay val="0"/>
    </c:title>
    <c:autoTitleDeleted val="0"/>
    <c:plotArea>
      <c:layout/>
      <c:barChart>
        <c:barDir val="bar"/>
        <c:grouping val="stacked"/>
        <c:varyColors val="0"/>
        <c:ser>
          <c:idx val="0"/>
          <c:order val="0"/>
          <c:tx>
            <c:v>Natural increase</c:v>
          </c:tx>
          <c:invertIfNegative val="0"/>
          <c:cat>
            <c:strRef>
              <c:f>'4. RCs, compts of change'!$A$4:$A$19</c:f>
              <c:strCache>
                <c:ptCount val="16"/>
                <c:pt idx="0">
                  <c:v>Northland</c:v>
                </c:pt>
                <c:pt idx="1">
                  <c:v>Auckland</c:v>
                </c:pt>
                <c:pt idx="2">
                  <c:v>Waikato</c:v>
                </c:pt>
                <c:pt idx="3">
                  <c:v>Bay of Plenty</c:v>
                </c:pt>
                <c:pt idx="4">
                  <c:v>Gisborne</c:v>
                </c:pt>
                <c:pt idx="5">
                  <c:v>Hawke's Bay</c:v>
                </c:pt>
                <c:pt idx="6">
                  <c:v>Taranaki</c:v>
                </c:pt>
                <c:pt idx="7">
                  <c:v>Manawatu-Wanganui</c:v>
                </c:pt>
                <c:pt idx="8">
                  <c:v>Wellington</c:v>
                </c:pt>
                <c:pt idx="9">
                  <c:v>Tasman</c:v>
                </c:pt>
                <c:pt idx="10">
                  <c:v>Nelson</c:v>
                </c:pt>
                <c:pt idx="11">
                  <c:v>Marlborough</c:v>
                </c:pt>
                <c:pt idx="12">
                  <c:v>West Coast</c:v>
                </c:pt>
                <c:pt idx="13">
                  <c:v>Canterbury</c:v>
                </c:pt>
                <c:pt idx="14">
                  <c:v>Otago</c:v>
                </c:pt>
                <c:pt idx="15">
                  <c:v>Southland</c:v>
                </c:pt>
              </c:strCache>
            </c:strRef>
          </c:cat>
          <c:val>
            <c:numRef>
              <c:f>'4. RCs, compts of change'!$L$4:$L$19</c:f>
              <c:numCache>
                <c:formatCode>#,##0</c:formatCode>
                <c:ptCount val="16"/>
                <c:pt idx="0">
                  <c:v>600</c:v>
                </c:pt>
                <c:pt idx="1">
                  <c:v>13000</c:v>
                </c:pt>
                <c:pt idx="2">
                  <c:v>2800</c:v>
                </c:pt>
                <c:pt idx="3">
                  <c:v>1500</c:v>
                </c:pt>
                <c:pt idx="4">
                  <c:v>300</c:v>
                </c:pt>
                <c:pt idx="5">
                  <c:v>600</c:v>
                </c:pt>
                <c:pt idx="6">
                  <c:v>400</c:v>
                </c:pt>
                <c:pt idx="7">
                  <c:v>900</c:v>
                </c:pt>
                <c:pt idx="8">
                  <c:v>2600</c:v>
                </c:pt>
                <c:pt idx="9">
                  <c:v>100</c:v>
                </c:pt>
                <c:pt idx="10">
                  <c:v>100</c:v>
                </c:pt>
                <c:pt idx="11">
                  <c:v>100</c:v>
                </c:pt>
                <c:pt idx="12">
                  <c:v>100</c:v>
                </c:pt>
                <c:pt idx="13">
                  <c:v>2600</c:v>
                </c:pt>
                <c:pt idx="14">
                  <c:v>700</c:v>
                </c:pt>
                <c:pt idx="15">
                  <c:v>400</c:v>
                </c:pt>
              </c:numCache>
            </c:numRef>
          </c:val>
          <c:extLst>
            <c:ext xmlns:c16="http://schemas.microsoft.com/office/drawing/2014/chart" uri="{C3380CC4-5D6E-409C-BE32-E72D297353CC}">
              <c16:uniqueId val="{00000000-092E-49C2-8EEC-59E5E22E9A25}"/>
            </c:ext>
          </c:extLst>
        </c:ser>
        <c:ser>
          <c:idx val="1"/>
          <c:order val="1"/>
          <c:tx>
            <c:v>Net migration</c:v>
          </c:tx>
          <c:invertIfNegative val="0"/>
          <c:cat>
            <c:strRef>
              <c:f>'4. RCs, compts of change'!$A$4:$A$19</c:f>
              <c:strCache>
                <c:ptCount val="16"/>
                <c:pt idx="0">
                  <c:v>Northland</c:v>
                </c:pt>
                <c:pt idx="1">
                  <c:v>Auckland</c:v>
                </c:pt>
                <c:pt idx="2">
                  <c:v>Waikato</c:v>
                </c:pt>
                <c:pt idx="3">
                  <c:v>Bay of Plenty</c:v>
                </c:pt>
                <c:pt idx="4">
                  <c:v>Gisborne</c:v>
                </c:pt>
                <c:pt idx="5">
                  <c:v>Hawke's Bay</c:v>
                </c:pt>
                <c:pt idx="6">
                  <c:v>Taranaki</c:v>
                </c:pt>
                <c:pt idx="7">
                  <c:v>Manawatu-Wanganui</c:v>
                </c:pt>
                <c:pt idx="8">
                  <c:v>Wellington</c:v>
                </c:pt>
                <c:pt idx="9">
                  <c:v>Tasman</c:v>
                </c:pt>
                <c:pt idx="10">
                  <c:v>Nelson</c:v>
                </c:pt>
                <c:pt idx="11">
                  <c:v>Marlborough</c:v>
                </c:pt>
                <c:pt idx="12">
                  <c:v>West Coast</c:v>
                </c:pt>
                <c:pt idx="13">
                  <c:v>Canterbury</c:v>
                </c:pt>
                <c:pt idx="14">
                  <c:v>Otago</c:v>
                </c:pt>
                <c:pt idx="15">
                  <c:v>Southland</c:v>
                </c:pt>
              </c:strCache>
            </c:strRef>
          </c:cat>
          <c:val>
            <c:numRef>
              <c:f>'4. RCs, compts of change'!$X$4:$X$19</c:f>
              <c:numCache>
                <c:formatCode>#,##0</c:formatCode>
                <c:ptCount val="16"/>
                <c:pt idx="0">
                  <c:v>3000</c:v>
                </c:pt>
                <c:pt idx="1">
                  <c:v>25700</c:v>
                </c:pt>
                <c:pt idx="2">
                  <c:v>5900</c:v>
                </c:pt>
                <c:pt idx="3">
                  <c:v>4300</c:v>
                </c:pt>
                <c:pt idx="4">
                  <c:v>300</c:v>
                </c:pt>
                <c:pt idx="5">
                  <c:v>1300</c:v>
                </c:pt>
                <c:pt idx="6">
                  <c:v>1200</c:v>
                </c:pt>
                <c:pt idx="7">
                  <c:v>2500</c:v>
                </c:pt>
                <c:pt idx="8">
                  <c:v>4900</c:v>
                </c:pt>
                <c:pt idx="9">
                  <c:v>900</c:v>
                </c:pt>
                <c:pt idx="10">
                  <c:v>500</c:v>
                </c:pt>
                <c:pt idx="11">
                  <c:v>200</c:v>
                </c:pt>
                <c:pt idx="12">
                  <c:v>100</c:v>
                </c:pt>
                <c:pt idx="13">
                  <c:v>9500</c:v>
                </c:pt>
                <c:pt idx="14">
                  <c:v>4300</c:v>
                </c:pt>
                <c:pt idx="15">
                  <c:v>400</c:v>
                </c:pt>
              </c:numCache>
            </c:numRef>
          </c:val>
          <c:extLst>
            <c:ext xmlns:c16="http://schemas.microsoft.com/office/drawing/2014/chart" uri="{C3380CC4-5D6E-409C-BE32-E72D297353CC}">
              <c16:uniqueId val="{00000001-092E-49C2-8EEC-59E5E22E9A25}"/>
            </c:ext>
          </c:extLst>
        </c:ser>
        <c:dLbls>
          <c:showLegendKey val="0"/>
          <c:showVal val="0"/>
          <c:showCatName val="0"/>
          <c:showSerName val="0"/>
          <c:showPercent val="0"/>
          <c:showBubbleSize val="0"/>
        </c:dLbls>
        <c:gapWidth val="150"/>
        <c:overlap val="100"/>
        <c:axId val="-487724672"/>
        <c:axId val="-487723040"/>
      </c:barChart>
      <c:catAx>
        <c:axId val="-487724672"/>
        <c:scaling>
          <c:orientation val="maxMin"/>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7723040"/>
        <c:crosses val="autoZero"/>
        <c:auto val="1"/>
        <c:lblAlgn val="ctr"/>
        <c:lblOffset val="100"/>
        <c:noMultiLvlLbl val="0"/>
      </c:catAx>
      <c:valAx>
        <c:axId val="-487723040"/>
        <c:scaling>
          <c:orientation val="minMax"/>
          <c:max val="40000"/>
        </c:scaling>
        <c:delete val="0"/>
        <c:axPos val="t"/>
        <c:majorGridlines/>
        <c:title>
          <c:tx>
            <c:rich>
              <a:bodyPr/>
              <a:lstStyle/>
              <a:p>
                <a:pPr>
                  <a:defRPr/>
                </a:pPr>
                <a:r>
                  <a:rPr lang="en-US" b="0">
                    <a:solidFill>
                      <a:srgbClr val="136B99"/>
                    </a:solidFill>
                    <a:latin typeface="Arial" panose="020B0604020202020204" pitchFamily="34" charset="0"/>
                    <a:cs typeface="Arial" panose="020B0604020202020204" pitchFamily="34" charset="0"/>
                  </a:rPr>
                  <a:t>Number of people</a:t>
                </a:r>
              </a:p>
            </c:rich>
          </c:tx>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487724672"/>
        <c:crosses val="autoZero"/>
        <c:crossBetween val="between"/>
      </c:valAx>
    </c:plotArea>
    <c:legend>
      <c:legendPos val="r"/>
      <c:layout>
        <c:manualLayout>
          <c:xMode val="edge"/>
          <c:yMode val="edge"/>
          <c:x val="0.69786538246368535"/>
          <c:y val="0.60492338694223335"/>
          <c:w val="0.15560599251961532"/>
          <c:h val="9.376950068975734E-2"/>
        </c:manualLayout>
      </c:layout>
      <c:overlay val="1"/>
      <c:spPr>
        <a:solidFill>
          <a:schemeClr val="bg1"/>
        </a:solidFill>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19050">
      <a:solidFill>
        <a:srgbClr val="136B99">
          <a:alpha val="87000"/>
        </a:srgbClr>
      </a:solid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147637</xdr:rowOff>
    </xdr:from>
    <xdr:to>
      <xdr:col>9</xdr:col>
      <xdr:colOff>479250</xdr:colOff>
      <xdr:row>24</xdr:row>
      <xdr:rowOff>124237</xdr:rowOff>
    </xdr:to>
    <xdr:graphicFrame macro="">
      <xdr:nvGraphicFramePr>
        <xdr:cNvPr id="2" name="Chart 3">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561975</xdr:colOff>
      <xdr:row>0</xdr:row>
      <xdr:rowOff>147637</xdr:rowOff>
    </xdr:from>
    <xdr:to>
      <xdr:col>19</xdr:col>
      <xdr:colOff>183975</xdr:colOff>
      <xdr:row>24</xdr:row>
      <xdr:rowOff>124237</xdr:rowOff>
    </xdr:to>
    <xdr:graphicFrame macro="">
      <xdr:nvGraphicFramePr>
        <xdr:cNvPr id="3" name="Chart 4">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25</xdr:row>
      <xdr:rowOff>57150</xdr:rowOff>
    </xdr:from>
    <xdr:to>
      <xdr:col>9</xdr:col>
      <xdr:colOff>469725</xdr:colOff>
      <xdr:row>49</xdr:row>
      <xdr:rowOff>33750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561975</xdr:colOff>
      <xdr:row>25</xdr:row>
      <xdr:rowOff>57150</xdr:rowOff>
    </xdr:from>
    <xdr:to>
      <xdr:col>19</xdr:col>
      <xdr:colOff>183975</xdr:colOff>
      <xdr:row>49</xdr:row>
      <xdr:rowOff>33750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51435</xdr:colOff>
      <xdr:row>0</xdr:row>
      <xdr:rowOff>147002</xdr:rowOff>
    </xdr:from>
    <xdr:to>
      <xdr:col>29</xdr:col>
      <xdr:colOff>359235</xdr:colOff>
      <xdr:row>22</xdr:row>
      <xdr:rowOff>102964</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24</xdr:row>
      <xdr:rowOff>0</xdr:rowOff>
    </xdr:from>
    <xdr:to>
      <xdr:col>29</xdr:col>
      <xdr:colOff>307800</xdr:colOff>
      <xdr:row>46</xdr:row>
      <xdr:rowOff>170275</xdr:rowOff>
    </xdr:to>
    <xdr:graphicFrame macro="">
      <xdr:nvGraphicFramePr>
        <xdr:cNvPr id="5" name="Chart 4">
          <a:extLst>
            <a:ext uri="{FF2B5EF4-FFF2-40B4-BE49-F238E27FC236}">
              <a16:creationId xmlns:a16="http://schemas.microsoft.com/office/drawing/2014/main" id="{7A111A2C-460A-4E62-88BD-B0C78621D1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24</xdr:row>
      <xdr:rowOff>128587</xdr:rowOff>
    </xdr:from>
    <xdr:to>
      <xdr:col>13</xdr:col>
      <xdr:colOff>0</xdr:colOff>
      <xdr:row>48</xdr:row>
      <xdr:rowOff>105187</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117929</xdr:colOff>
      <xdr:row>24</xdr:row>
      <xdr:rowOff>124732</xdr:rowOff>
    </xdr:from>
    <xdr:to>
      <xdr:col>26</xdr:col>
      <xdr:colOff>117929</xdr:colOff>
      <xdr:row>48</xdr:row>
      <xdr:rowOff>101332</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118109</xdr:colOff>
      <xdr:row>49</xdr:row>
      <xdr:rowOff>64770</xdr:rowOff>
    </xdr:from>
    <xdr:to>
      <xdr:col>26</xdr:col>
      <xdr:colOff>42333</xdr:colOff>
      <xdr:row>73</xdr:row>
      <xdr:rowOff>41730</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14287</xdr:rowOff>
    </xdr:from>
    <xdr:to>
      <xdr:col>9</xdr:col>
      <xdr:colOff>526875</xdr:colOff>
      <xdr:row>24</xdr:row>
      <xdr:rowOff>171862</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635181</xdr:colOff>
      <xdr:row>1</xdr:row>
      <xdr:rowOff>11430</xdr:rowOff>
    </xdr:from>
    <xdr:to>
      <xdr:col>19</xdr:col>
      <xdr:colOff>97971</xdr:colOff>
      <xdr:row>24</xdr:row>
      <xdr:rowOff>166551</xdr:rowOff>
    </xdr:to>
    <xdr:graphicFrame macro="">
      <xdr:nvGraphicFramePr>
        <xdr:cNvPr id="3" name="Chart 1">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xdr:colOff>
      <xdr:row>25</xdr:row>
      <xdr:rowOff>144164</xdr:rowOff>
    </xdr:from>
    <xdr:to>
      <xdr:col>11</xdr:col>
      <xdr:colOff>63500</xdr:colOff>
      <xdr:row>46</xdr:row>
      <xdr:rowOff>151445</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247650</xdr:colOff>
      <xdr:row>25</xdr:row>
      <xdr:rowOff>147637</xdr:rowOff>
    </xdr:from>
    <xdr:to>
      <xdr:col>9</xdr:col>
      <xdr:colOff>555450</xdr:colOff>
      <xdr:row>49</xdr:row>
      <xdr:rowOff>124237</xdr:rowOff>
    </xdr:to>
    <xdr:graphicFrame macro="">
      <xdr:nvGraphicFramePr>
        <xdr:cNvPr id="2" name="Chart 9">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638175</xdr:colOff>
      <xdr:row>25</xdr:row>
      <xdr:rowOff>133350</xdr:rowOff>
    </xdr:from>
    <xdr:to>
      <xdr:col>19</xdr:col>
      <xdr:colOff>260175</xdr:colOff>
      <xdr:row>49</xdr:row>
      <xdr:rowOff>109950</xdr:rowOff>
    </xdr:to>
    <xdr:graphicFrame macro="">
      <xdr:nvGraphicFramePr>
        <xdr:cNvPr id="3" name="Chart 9">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238125</xdr:colOff>
      <xdr:row>50</xdr:row>
      <xdr:rowOff>19050</xdr:rowOff>
    </xdr:from>
    <xdr:to>
      <xdr:col>9</xdr:col>
      <xdr:colOff>545925</xdr:colOff>
      <xdr:row>73</xdr:row>
      <xdr:rowOff>176625</xdr:rowOff>
    </xdr:to>
    <xdr:graphicFrame macro="">
      <xdr:nvGraphicFramePr>
        <xdr:cNvPr id="4" name="Chart 9">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638175</xdr:colOff>
      <xdr:row>50</xdr:row>
      <xdr:rowOff>19050</xdr:rowOff>
    </xdr:from>
    <xdr:to>
      <xdr:col>19</xdr:col>
      <xdr:colOff>260175</xdr:colOff>
      <xdr:row>73</xdr:row>
      <xdr:rowOff>176625</xdr:rowOff>
    </xdr:to>
    <xdr:graphicFrame macro="">
      <xdr:nvGraphicFramePr>
        <xdr:cNvPr id="5" name="Chart 9">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219075</xdr:colOff>
      <xdr:row>74</xdr:row>
      <xdr:rowOff>104775</xdr:rowOff>
    </xdr:from>
    <xdr:to>
      <xdr:col>9</xdr:col>
      <xdr:colOff>526875</xdr:colOff>
      <xdr:row>98</xdr:row>
      <xdr:rowOff>81375</xdr:rowOff>
    </xdr:to>
    <xdr:graphicFrame macro="">
      <xdr:nvGraphicFramePr>
        <xdr:cNvPr id="6" name="Chart 9">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638175</xdr:colOff>
      <xdr:row>74</xdr:row>
      <xdr:rowOff>104775</xdr:rowOff>
    </xdr:from>
    <xdr:to>
      <xdr:col>19</xdr:col>
      <xdr:colOff>260175</xdr:colOff>
      <xdr:row>98</xdr:row>
      <xdr:rowOff>81375</xdr:rowOff>
    </xdr:to>
    <xdr:graphicFrame macro="">
      <xdr:nvGraphicFramePr>
        <xdr:cNvPr id="7" name="Chart 9">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228600</xdr:colOff>
      <xdr:row>99</xdr:row>
      <xdr:rowOff>0</xdr:rowOff>
    </xdr:from>
    <xdr:to>
      <xdr:col>9</xdr:col>
      <xdr:colOff>536400</xdr:colOff>
      <xdr:row>122</xdr:row>
      <xdr:rowOff>157575</xdr:rowOff>
    </xdr:to>
    <xdr:graphicFrame macro="">
      <xdr:nvGraphicFramePr>
        <xdr:cNvPr id="8" name="Chart 9">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628650</xdr:colOff>
      <xdr:row>99</xdr:row>
      <xdr:rowOff>9525</xdr:rowOff>
    </xdr:from>
    <xdr:to>
      <xdr:col>19</xdr:col>
      <xdr:colOff>250650</xdr:colOff>
      <xdr:row>122</xdr:row>
      <xdr:rowOff>167100</xdr:rowOff>
    </xdr:to>
    <xdr:graphicFrame macro="">
      <xdr:nvGraphicFramePr>
        <xdr:cNvPr id="9" name="Chart 9">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209550</xdr:colOff>
      <xdr:row>123</xdr:row>
      <xdr:rowOff>85725</xdr:rowOff>
    </xdr:from>
    <xdr:to>
      <xdr:col>9</xdr:col>
      <xdr:colOff>517350</xdr:colOff>
      <xdr:row>147</xdr:row>
      <xdr:rowOff>62325</xdr:rowOff>
    </xdr:to>
    <xdr:graphicFrame macro="">
      <xdr:nvGraphicFramePr>
        <xdr:cNvPr id="10" name="Chart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628650</xdr:colOff>
      <xdr:row>123</xdr:row>
      <xdr:rowOff>95250</xdr:rowOff>
    </xdr:from>
    <xdr:to>
      <xdr:col>19</xdr:col>
      <xdr:colOff>250650</xdr:colOff>
      <xdr:row>147</xdr:row>
      <xdr:rowOff>71850</xdr:rowOff>
    </xdr:to>
    <xdr:graphicFrame macro="">
      <xdr:nvGraphicFramePr>
        <xdr:cNvPr id="11" name="Chart 9">
          <a:extLst>
            <a:ext uri="{FF2B5EF4-FFF2-40B4-BE49-F238E27FC236}">
              <a16:creationId xmlns:a16="http://schemas.microsoft.com/office/drawing/2014/main" id="{00000000-0008-0000-0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238125</xdr:colOff>
      <xdr:row>1</xdr:row>
      <xdr:rowOff>71437</xdr:rowOff>
    </xdr:from>
    <xdr:to>
      <xdr:col>9</xdr:col>
      <xdr:colOff>545925</xdr:colOff>
      <xdr:row>25</xdr:row>
      <xdr:rowOff>48037</xdr:rowOff>
    </xdr:to>
    <xdr:graphicFrame macro="">
      <xdr:nvGraphicFramePr>
        <xdr:cNvPr id="12" name="Chart 2">
          <a:extLst>
            <a:ext uri="{FF2B5EF4-FFF2-40B4-BE49-F238E27FC236}">
              <a16:creationId xmlns:a16="http://schemas.microsoft.com/office/drawing/2014/main" id="{00000000-0008-0000-09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638175</xdr:colOff>
      <xdr:row>1</xdr:row>
      <xdr:rowOff>66675</xdr:rowOff>
    </xdr:from>
    <xdr:to>
      <xdr:col>19</xdr:col>
      <xdr:colOff>260175</xdr:colOff>
      <xdr:row>25</xdr:row>
      <xdr:rowOff>43275</xdr:rowOff>
    </xdr:to>
    <xdr:graphicFrame macro="">
      <xdr:nvGraphicFramePr>
        <xdr:cNvPr id="13" name="Chart 3">
          <a:extLst>
            <a:ext uri="{FF2B5EF4-FFF2-40B4-BE49-F238E27FC236}">
              <a16:creationId xmlns:a16="http://schemas.microsoft.com/office/drawing/2014/main" id="{00000000-0008-0000-09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ciliaE/Downloads/CanterburyPopulationEstimates2017%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RCs"/>
      <sheetName val="2. RC charts"/>
      <sheetName val="3. RCs change"/>
      <sheetName val="4. RCs, compts of change"/>
      <sheetName val="5. TAs"/>
      <sheetName val="6. TA charts"/>
      <sheetName val="7. TAs change"/>
      <sheetName val="8. TAs, compts of change"/>
      <sheetName val="9. TA charts"/>
    </sheetNames>
    <sheetDataSet>
      <sheetData sheetId="0"/>
      <sheetData sheetId="1"/>
      <sheetData sheetId="2"/>
      <sheetData sheetId="3">
        <row r="5">
          <cell r="N5">
            <v>1.3855421686746987E-2</v>
          </cell>
          <cell r="R5">
            <v>2.3337222870478413E-2</v>
          </cell>
        </row>
        <row r="6">
          <cell r="N6">
            <v>2.8161634684655185E-2</v>
          </cell>
          <cell r="R6">
            <v>2.644781666150511E-2</v>
          </cell>
        </row>
        <row r="7">
          <cell r="N7">
            <v>1.9266480965645313E-2</v>
          </cell>
          <cell r="R7">
            <v>2.4265360641139804E-2</v>
          </cell>
        </row>
        <row r="8">
          <cell r="N8">
            <v>1.7003188097768331E-2</v>
          </cell>
          <cell r="R8">
            <v>2.180579216354344E-2</v>
          </cell>
        </row>
        <row r="9">
          <cell r="N9">
            <v>6.369426751592357E-3</v>
          </cell>
          <cell r="R9">
            <v>1.2526096033402923E-2</v>
          </cell>
        </row>
        <row r="10">
          <cell r="N10">
            <v>6.9225928256765263E-3</v>
          </cell>
          <cell r="R10">
            <v>1.4851485148514851E-2</v>
          </cell>
        </row>
        <row r="11">
          <cell r="N11">
            <v>7.8397212543554005E-3</v>
          </cell>
          <cell r="R11">
            <v>1.1139674378748929E-2</v>
          </cell>
        </row>
        <row r="12">
          <cell r="N12">
            <v>8.6021505376344086E-3</v>
          </cell>
          <cell r="R12">
            <v>1.4352047277332207E-2</v>
          </cell>
        </row>
        <row r="13">
          <cell r="N13">
            <v>1.1192511192511193E-2</v>
          </cell>
          <cell r="R13">
            <v>1.7825311942959002E-2</v>
          </cell>
        </row>
        <row r="14">
          <cell r="N14">
            <v>8.1466395112016286E-3</v>
          </cell>
          <cell r="R14">
            <v>1.7892644135188866E-2</v>
          </cell>
        </row>
        <row r="15">
          <cell r="N15">
            <v>1.2170385395537525E-2</v>
          </cell>
          <cell r="R15">
            <v>1.5810276679841896E-2</v>
          </cell>
        </row>
        <row r="16">
          <cell r="N16">
            <v>1.1160714285714286E-2</v>
          </cell>
          <cell r="R16">
            <v>1.5384615384615385E-2</v>
          </cell>
        </row>
        <row r="17">
          <cell r="N17">
            <v>-3.0487804878048782E-3</v>
          </cell>
          <cell r="R17">
            <v>0</v>
          </cell>
        </row>
        <row r="18">
          <cell r="N18">
            <v>2.1069127633640956E-2</v>
          </cell>
          <cell r="R18">
            <v>2.0170028338056343E-2</v>
          </cell>
        </row>
        <row r="19">
          <cell r="N19">
            <v>1.6068052930056712E-2</v>
          </cell>
          <cell r="R19">
            <v>2.281021897810219E-2</v>
          </cell>
        </row>
        <row r="20">
          <cell r="N20">
            <v>8.2901554404145074E-3</v>
          </cell>
          <cell r="R20">
            <v>4.0816326530612249E-3</v>
          </cell>
        </row>
        <row r="21">
          <cell r="N21">
            <v>1.9764105833598979E-2</v>
          </cell>
          <cell r="R21">
            <v>2.2494091477825665E-2</v>
          </cell>
        </row>
        <row r="22">
          <cell r="N22">
            <v>1.6817838246409676E-2</v>
          </cell>
          <cell r="R22">
            <v>1.7972812699571208E-2</v>
          </cell>
        </row>
        <row r="23">
          <cell r="N23">
            <v>1.9070004656629044E-2</v>
          </cell>
          <cell r="R23">
            <v>2.1456575470894058E-2</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zoomScaleNormal="100" workbookViewId="0">
      <selection activeCell="B4" sqref="B4"/>
    </sheetView>
  </sheetViews>
  <sheetFormatPr defaultColWidth="9" defaultRowHeight="14.25" x14ac:dyDescent="0.2"/>
  <cols>
    <col min="1" max="1" width="9" style="3"/>
    <col min="2" max="2" width="128.25" style="3" bestFit="1" customWidth="1"/>
    <col min="3" max="16384" width="9" style="3"/>
  </cols>
  <sheetData>
    <row r="1" spans="1:3" s="111" customFormat="1" ht="23.25" x14ac:dyDescent="0.35">
      <c r="A1" s="113" t="s">
        <v>151</v>
      </c>
    </row>
    <row r="2" spans="1:3" x14ac:dyDescent="0.2">
      <c r="B2" s="111"/>
      <c r="C2" s="111"/>
    </row>
    <row r="3" spans="1:3" ht="15" x14ac:dyDescent="0.25">
      <c r="A3" s="45" t="s">
        <v>0</v>
      </c>
      <c r="B3" s="111"/>
      <c r="C3" s="111"/>
    </row>
    <row r="4" spans="1:3" x14ac:dyDescent="0.2">
      <c r="A4" s="3">
        <v>1</v>
      </c>
      <c r="B4" s="112" t="s">
        <v>144</v>
      </c>
      <c r="C4" s="111"/>
    </row>
    <row r="5" spans="1:3" x14ac:dyDescent="0.2">
      <c r="A5" s="3">
        <v>2</v>
      </c>
      <c r="B5" s="112" t="s">
        <v>102</v>
      </c>
      <c r="C5" s="111"/>
    </row>
    <row r="6" spans="1:3" s="111" customFormat="1" ht="15.75" customHeight="1" x14ac:dyDescent="0.2">
      <c r="A6" s="111">
        <v>3</v>
      </c>
      <c r="B6" s="112" t="s">
        <v>145</v>
      </c>
    </row>
    <row r="7" spans="1:3" x14ac:dyDescent="0.2">
      <c r="A7" s="3">
        <v>4</v>
      </c>
      <c r="B7" s="112" t="s">
        <v>146</v>
      </c>
      <c r="C7" s="111"/>
    </row>
    <row r="8" spans="1:3" x14ac:dyDescent="0.2">
      <c r="A8" s="3">
        <v>5</v>
      </c>
      <c r="B8" s="112" t="s">
        <v>147</v>
      </c>
      <c r="C8" s="111"/>
    </row>
    <row r="9" spans="1:3" x14ac:dyDescent="0.2">
      <c r="A9" s="3">
        <v>6</v>
      </c>
      <c r="B9" s="112" t="s">
        <v>103</v>
      </c>
      <c r="C9" s="111"/>
    </row>
    <row r="10" spans="1:3" s="111" customFormat="1" x14ac:dyDescent="0.2">
      <c r="A10" s="111">
        <v>7</v>
      </c>
      <c r="B10" s="112" t="s">
        <v>148</v>
      </c>
    </row>
    <row r="11" spans="1:3" ht="15.75" customHeight="1" x14ac:dyDescent="0.2">
      <c r="A11" s="3">
        <v>8</v>
      </c>
      <c r="B11" s="112" t="s">
        <v>149</v>
      </c>
      <c r="C11" s="111"/>
    </row>
    <row r="12" spans="1:3" ht="15.75" customHeight="1" x14ac:dyDescent="0.2">
      <c r="A12" s="3">
        <v>9</v>
      </c>
      <c r="B12" s="112" t="s">
        <v>150</v>
      </c>
      <c r="C12" s="111"/>
    </row>
    <row r="13" spans="1:3" x14ac:dyDescent="0.2">
      <c r="B13" s="111"/>
      <c r="C13" s="111"/>
    </row>
    <row r="14" spans="1:3" x14ac:dyDescent="0.2">
      <c r="A14" s="47"/>
      <c r="B14" s="111"/>
      <c r="C14" s="111"/>
    </row>
    <row r="15" spans="1:3" x14ac:dyDescent="0.2">
      <c r="B15" s="112"/>
      <c r="C15" s="111"/>
    </row>
    <row r="16" spans="1:3" x14ac:dyDescent="0.2">
      <c r="B16" s="46"/>
    </row>
  </sheetData>
  <hyperlinks>
    <hyperlink ref="B4" location="'1. RCs'!A1" display="Estimated resident population of regional council areas as at 30 June, 2001 to 2018" xr:uid="{00000000-0004-0000-0000-000000000000}"/>
    <hyperlink ref="B5" location="'2. RC charts'!A1" display="Estimated resident population, regional council areas, charts" xr:uid="{00000000-0004-0000-0000-000001000000}"/>
    <hyperlink ref="B6" location="'3. RCs change'!A1" display="Change in estimated resident population, regional council areas, 2006-13, 2015-16, 2016-17, 2017-18" xr:uid="{00000000-0004-0000-0000-000002000000}"/>
    <hyperlink ref="B7" location="'4. RCs, compts of change'!A1" display="Components of population change in regional council areas, 2008-2018" xr:uid="{00000000-0004-0000-0000-000003000000}"/>
    <hyperlink ref="B8" location="'5. TAs'!A1" display="Estimated resident population of Canterbury territorial authority areas as at 30 June, 2006 to 2018" xr:uid="{00000000-0004-0000-0000-000004000000}"/>
    <hyperlink ref="B9" location="'6. TA charts'!A1" display="Estimated resident population, Canterbury territorial authority areas, charts" xr:uid="{00000000-0004-0000-0000-000005000000}"/>
    <hyperlink ref="B10" location="'7. TAs change'!A1" display="Change in estimated resident population, Canterbury territorial authority areas, 2006-13, 2015-16, 2016-17, 2017-18" xr:uid="{00000000-0004-0000-0000-000006000000}"/>
    <hyperlink ref="B11" location="'8. TAs, compts of change'!A1" display="Components of population change in Canterbury territorial authority areas, 2008-2018" xr:uid="{00000000-0004-0000-0000-000007000000}"/>
    <hyperlink ref="B12" location="'9. TA charts'!A1" display="Components of population change in Canterbury territorial authority areas, 2008-2018 charts" xr:uid="{00000000-0004-0000-0000-000008000000}"/>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heetViews>
  <sheetFormatPr defaultColWidth="9" defaultRowHeight="14.25" x14ac:dyDescent="0.2"/>
  <cols>
    <col min="1" max="16384" width="9" style="3"/>
  </cols>
  <sheetData>
    <row r="1" spans="1:1" ht="24.95" customHeight="1" x14ac:dyDescent="0.2">
      <c r="A1" s="44" t="s">
        <v>141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1"/>
  <sheetViews>
    <sheetView topLeftCell="A19" zoomScale="80" zoomScaleNormal="80" workbookViewId="0">
      <selection activeCell="S60" sqref="S60"/>
    </sheetView>
  </sheetViews>
  <sheetFormatPr defaultColWidth="9" defaultRowHeight="14.25" x14ac:dyDescent="0.2"/>
  <cols>
    <col min="1" max="1" width="22.5" style="3" customWidth="1"/>
    <col min="2" max="14" width="8.625" style="3" customWidth="1"/>
    <col min="15" max="17" width="9.75" style="3" customWidth="1"/>
    <col min="18" max="18" width="10.25" style="3" bestFit="1" customWidth="1"/>
    <col min="19" max="16384" width="9" style="3"/>
  </cols>
  <sheetData>
    <row r="1" spans="1:19" ht="18" x14ac:dyDescent="0.2">
      <c r="A1" s="162" t="s">
        <v>1</v>
      </c>
      <c r="B1" s="162"/>
      <c r="C1" s="162"/>
      <c r="D1" s="162"/>
      <c r="E1" s="162"/>
      <c r="F1" s="162"/>
      <c r="G1" s="162"/>
      <c r="H1" s="162"/>
      <c r="I1" s="162"/>
      <c r="J1" s="162"/>
      <c r="K1" s="162"/>
      <c r="L1" s="162"/>
      <c r="M1" s="162"/>
      <c r="N1" s="162"/>
    </row>
    <row r="2" spans="1:19" x14ac:dyDescent="0.2">
      <c r="A2" s="1"/>
      <c r="B2" s="1"/>
      <c r="C2" s="1"/>
      <c r="D2" s="1"/>
      <c r="E2" s="1"/>
      <c r="F2" s="1"/>
      <c r="G2" s="1"/>
      <c r="H2" s="1"/>
      <c r="I2" s="1"/>
      <c r="J2" s="1"/>
      <c r="K2" s="1"/>
      <c r="L2" s="1"/>
      <c r="M2" s="1"/>
      <c r="N2" s="1"/>
    </row>
    <row r="3" spans="1:19" x14ac:dyDescent="0.2">
      <c r="A3" s="56"/>
      <c r="B3" s="119" t="s">
        <v>2</v>
      </c>
      <c r="C3" s="119">
        <v>2002</v>
      </c>
      <c r="D3" s="119" t="s">
        <v>4</v>
      </c>
      <c r="E3" s="119" t="s">
        <v>5</v>
      </c>
      <c r="F3" s="119" t="s">
        <v>6</v>
      </c>
      <c r="G3" s="119">
        <v>2006</v>
      </c>
      <c r="H3" s="119">
        <v>2007</v>
      </c>
      <c r="I3" s="119">
        <v>2008</v>
      </c>
      <c r="J3" s="119">
        <v>2009</v>
      </c>
      <c r="K3" s="119">
        <v>2010</v>
      </c>
      <c r="L3" s="119">
        <v>2011</v>
      </c>
      <c r="M3" s="119">
        <v>2012</v>
      </c>
      <c r="N3" s="57">
        <v>2013</v>
      </c>
      <c r="O3" s="57">
        <v>2014</v>
      </c>
      <c r="P3" s="27">
        <v>2015</v>
      </c>
      <c r="Q3" s="93">
        <v>2016</v>
      </c>
      <c r="R3" s="93">
        <v>2017</v>
      </c>
      <c r="S3" s="27">
        <v>2018</v>
      </c>
    </row>
    <row r="4" spans="1:19" x14ac:dyDescent="0.2">
      <c r="A4" s="58" t="s">
        <v>7</v>
      </c>
      <c r="B4" s="120">
        <v>144400</v>
      </c>
      <c r="C4" s="120">
        <v>146000</v>
      </c>
      <c r="D4" s="120">
        <v>147900</v>
      </c>
      <c r="E4" s="120">
        <v>149500</v>
      </c>
      <c r="F4" s="120">
        <v>151000</v>
      </c>
      <c r="G4" s="120">
        <v>152700</v>
      </c>
      <c r="H4" s="120">
        <v>153800</v>
      </c>
      <c r="I4" s="120">
        <v>154700</v>
      </c>
      <c r="J4" s="120">
        <v>155800</v>
      </c>
      <c r="K4" s="120">
        <v>157400</v>
      </c>
      <c r="L4" s="120">
        <v>158200</v>
      </c>
      <c r="M4" s="120">
        <v>158400</v>
      </c>
      <c r="N4" s="59">
        <v>164700</v>
      </c>
      <c r="O4" s="61">
        <v>166000</v>
      </c>
      <c r="P4" s="92">
        <v>168300</v>
      </c>
      <c r="Q4" s="92">
        <v>171400</v>
      </c>
      <c r="R4" s="94">
        <v>175400</v>
      </c>
      <c r="S4" s="5">
        <v>179100</v>
      </c>
    </row>
    <row r="5" spans="1:19" x14ac:dyDescent="0.2">
      <c r="A5" s="58" t="s">
        <v>8</v>
      </c>
      <c r="B5" s="120">
        <v>1218300</v>
      </c>
      <c r="C5" s="120">
        <v>1255800</v>
      </c>
      <c r="D5" s="120">
        <v>1297600</v>
      </c>
      <c r="E5" s="120">
        <v>1326000</v>
      </c>
      <c r="F5" s="120">
        <v>1348900</v>
      </c>
      <c r="G5" s="120">
        <v>1373000</v>
      </c>
      <c r="H5" s="120">
        <v>1396100</v>
      </c>
      <c r="I5" s="120">
        <v>1416800</v>
      </c>
      <c r="J5" s="120">
        <v>1438600</v>
      </c>
      <c r="K5" s="120">
        <v>1461900</v>
      </c>
      <c r="L5" s="120">
        <v>1486000</v>
      </c>
      <c r="M5" s="120">
        <v>1507600</v>
      </c>
      <c r="N5" s="59">
        <v>1493200</v>
      </c>
      <c r="O5" s="61">
        <v>1526900</v>
      </c>
      <c r="P5" s="92">
        <v>1569900</v>
      </c>
      <c r="Q5" s="92">
        <v>1614500</v>
      </c>
      <c r="R5" s="94">
        <v>1657200</v>
      </c>
      <c r="S5" s="5">
        <v>1695900</v>
      </c>
    </row>
    <row r="6" spans="1:19" x14ac:dyDescent="0.2">
      <c r="A6" s="58" t="s">
        <v>9</v>
      </c>
      <c r="B6" s="120">
        <v>368400</v>
      </c>
      <c r="C6" s="120">
        <v>373400</v>
      </c>
      <c r="D6" s="120">
        <v>379200</v>
      </c>
      <c r="E6" s="120">
        <v>384500</v>
      </c>
      <c r="F6" s="120">
        <v>388700</v>
      </c>
      <c r="G6" s="120">
        <v>393200</v>
      </c>
      <c r="H6" s="120">
        <v>396500</v>
      </c>
      <c r="I6" s="120">
        <v>400100</v>
      </c>
      <c r="J6" s="120">
        <v>404400</v>
      </c>
      <c r="K6" s="120">
        <v>409300</v>
      </c>
      <c r="L6" s="120">
        <v>413100</v>
      </c>
      <c r="M6" s="120">
        <v>416200</v>
      </c>
      <c r="N6" s="59">
        <v>424600</v>
      </c>
      <c r="O6" s="61">
        <v>430800</v>
      </c>
      <c r="P6" s="92">
        <v>439100</v>
      </c>
      <c r="Q6" s="92">
        <v>449200</v>
      </c>
      <c r="R6" s="94">
        <v>460100</v>
      </c>
      <c r="S6" s="5">
        <v>468800</v>
      </c>
    </row>
    <row r="7" spans="1:19" x14ac:dyDescent="0.2">
      <c r="A7" s="58" t="s">
        <v>10</v>
      </c>
      <c r="B7" s="120">
        <v>246900</v>
      </c>
      <c r="C7" s="120">
        <v>250700</v>
      </c>
      <c r="D7" s="120">
        <v>255000</v>
      </c>
      <c r="E7" s="120">
        <v>259100</v>
      </c>
      <c r="F7" s="120">
        <v>262200</v>
      </c>
      <c r="G7" s="120">
        <v>265300</v>
      </c>
      <c r="H7" s="120">
        <v>267700</v>
      </c>
      <c r="I7" s="120">
        <v>269900</v>
      </c>
      <c r="J7" s="120">
        <v>272300</v>
      </c>
      <c r="K7" s="120">
        <v>275100</v>
      </c>
      <c r="L7" s="120">
        <v>277100</v>
      </c>
      <c r="M7" s="120">
        <v>277300</v>
      </c>
      <c r="N7" s="59">
        <v>279700</v>
      </c>
      <c r="O7" s="61">
        <v>282300</v>
      </c>
      <c r="P7" s="92">
        <v>287100</v>
      </c>
      <c r="Q7" s="92">
        <v>293500</v>
      </c>
      <c r="R7" s="94">
        <v>299900</v>
      </c>
      <c r="S7" s="5">
        <v>305700</v>
      </c>
    </row>
    <row r="8" spans="1:19" x14ac:dyDescent="0.2">
      <c r="A8" s="58" t="s">
        <v>11</v>
      </c>
      <c r="B8" s="120">
        <v>45500</v>
      </c>
      <c r="C8" s="120">
        <v>45500</v>
      </c>
      <c r="D8" s="120">
        <v>45800</v>
      </c>
      <c r="E8" s="120">
        <v>45800</v>
      </c>
      <c r="F8" s="120">
        <v>45900</v>
      </c>
      <c r="G8" s="120">
        <v>46000</v>
      </c>
      <c r="H8" s="120">
        <v>45900</v>
      </c>
      <c r="I8" s="120">
        <v>46000</v>
      </c>
      <c r="J8" s="120">
        <v>46200</v>
      </c>
      <c r="K8" s="120">
        <v>46600</v>
      </c>
      <c r="L8" s="120">
        <v>46600</v>
      </c>
      <c r="M8" s="120">
        <v>46800</v>
      </c>
      <c r="N8" s="59">
        <v>47000</v>
      </c>
      <c r="O8" s="61">
        <v>47100</v>
      </c>
      <c r="P8" s="92">
        <v>47400</v>
      </c>
      <c r="Q8" s="92">
        <v>47900</v>
      </c>
      <c r="R8" s="94">
        <v>48500</v>
      </c>
      <c r="S8" s="5">
        <v>49100</v>
      </c>
    </row>
    <row r="9" spans="1:19" x14ac:dyDescent="0.2">
      <c r="A9" s="58" t="s">
        <v>12</v>
      </c>
      <c r="B9" s="120">
        <v>147300</v>
      </c>
      <c r="C9" s="120">
        <v>148500</v>
      </c>
      <c r="D9" s="120">
        <v>149400</v>
      </c>
      <c r="E9" s="120">
        <v>150400</v>
      </c>
      <c r="F9" s="120">
        <v>151200</v>
      </c>
      <c r="G9" s="120">
        <v>152100</v>
      </c>
      <c r="H9" s="120">
        <v>152500</v>
      </c>
      <c r="I9" s="120">
        <v>152800</v>
      </c>
      <c r="J9" s="120">
        <v>153400</v>
      </c>
      <c r="K9" s="120">
        <v>154800</v>
      </c>
      <c r="L9" s="120">
        <v>155300</v>
      </c>
      <c r="M9" s="120">
        <v>155000</v>
      </c>
      <c r="N9" s="59">
        <v>158000</v>
      </c>
      <c r="O9" s="61">
        <v>158900</v>
      </c>
      <c r="P9" s="92">
        <v>160000</v>
      </c>
      <c r="Q9" s="92">
        <v>161600</v>
      </c>
      <c r="R9" s="94">
        <v>164000</v>
      </c>
      <c r="S9" s="5">
        <v>165900</v>
      </c>
    </row>
    <row r="10" spans="1:19" x14ac:dyDescent="0.2">
      <c r="A10" s="58" t="s">
        <v>13</v>
      </c>
      <c r="B10" s="120">
        <v>105700</v>
      </c>
      <c r="C10" s="120">
        <v>105900</v>
      </c>
      <c r="D10" s="120">
        <v>106600</v>
      </c>
      <c r="E10" s="120">
        <v>106800</v>
      </c>
      <c r="F10" s="120">
        <v>106800</v>
      </c>
      <c r="G10" s="120">
        <v>107300</v>
      </c>
      <c r="H10" s="120">
        <v>107200</v>
      </c>
      <c r="I10" s="120">
        <v>107500</v>
      </c>
      <c r="J10" s="120">
        <v>108100</v>
      </c>
      <c r="K10" s="120">
        <v>109100</v>
      </c>
      <c r="L10" s="120">
        <v>109700</v>
      </c>
      <c r="M10" s="120">
        <v>110100</v>
      </c>
      <c r="N10" s="59">
        <v>113600</v>
      </c>
      <c r="O10" s="61">
        <v>114800</v>
      </c>
      <c r="P10" s="92">
        <v>115700</v>
      </c>
      <c r="Q10" s="92">
        <v>116700</v>
      </c>
      <c r="R10" s="94">
        <v>118000</v>
      </c>
      <c r="S10" s="5">
        <v>119600</v>
      </c>
    </row>
    <row r="11" spans="1:19" x14ac:dyDescent="0.2">
      <c r="A11" s="58" t="s">
        <v>14</v>
      </c>
      <c r="B11" s="120">
        <v>227500</v>
      </c>
      <c r="C11" s="120">
        <v>227800</v>
      </c>
      <c r="D11" s="120">
        <v>228700</v>
      </c>
      <c r="E11" s="120">
        <v>229200</v>
      </c>
      <c r="F11" s="120">
        <v>228900</v>
      </c>
      <c r="G11" s="120">
        <v>229400</v>
      </c>
      <c r="H11" s="120">
        <v>229000</v>
      </c>
      <c r="I11" s="120">
        <v>229200</v>
      </c>
      <c r="J11" s="120">
        <v>230200</v>
      </c>
      <c r="K11" s="120">
        <v>231500</v>
      </c>
      <c r="L11" s="120">
        <v>232400</v>
      </c>
      <c r="M11" s="120">
        <v>232500</v>
      </c>
      <c r="N11" s="59">
        <v>231200</v>
      </c>
      <c r="O11" s="61">
        <v>232500</v>
      </c>
      <c r="P11" s="92">
        <v>234500</v>
      </c>
      <c r="Q11" s="92">
        <v>236900</v>
      </c>
      <c r="R11" s="94">
        <v>240300</v>
      </c>
      <c r="S11" s="5">
        <v>243700</v>
      </c>
    </row>
    <row r="12" spans="1:19" x14ac:dyDescent="0.2">
      <c r="A12" s="58" t="s">
        <v>15</v>
      </c>
      <c r="B12" s="120">
        <v>440200</v>
      </c>
      <c r="C12" s="120">
        <v>445800</v>
      </c>
      <c r="D12" s="120">
        <v>452300</v>
      </c>
      <c r="E12" s="120">
        <v>457800</v>
      </c>
      <c r="F12" s="120">
        <v>461600</v>
      </c>
      <c r="G12" s="120">
        <v>466300</v>
      </c>
      <c r="H12" s="120">
        <v>470300</v>
      </c>
      <c r="I12" s="120">
        <v>473800</v>
      </c>
      <c r="J12" s="120">
        <v>478600</v>
      </c>
      <c r="K12" s="120">
        <v>483300</v>
      </c>
      <c r="L12" s="120">
        <v>487700</v>
      </c>
      <c r="M12" s="120">
        <v>490100</v>
      </c>
      <c r="N12" s="59">
        <v>486700</v>
      </c>
      <c r="O12" s="61">
        <v>491400</v>
      </c>
      <c r="P12" s="92">
        <v>496900</v>
      </c>
      <c r="Q12" s="92">
        <v>504900</v>
      </c>
      <c r="R12" s="94">
        <v>513900</v>
      </c>
      <c r="S12" s="5">
        <v>521500</v>
      </c>
    </row>
    <row r="13" spans="1:19" x14ac:dyDescent="0.2">
      <c r="A13" s="58" t="s">
        <v>17</v>
      </c>
      <c r="B13" s="120">
        <v>42400</v>
      </c>
      <c r="C13" s="120">
        <v>43200</v>
      </c>
      <c r="D13" s="120">
        <v>44100</v>
      </c>
      <c r="E13" s="120">
        <v>45000</v>
      </c>
      <c r="F13" s="120">
        <v>45500</v>
      </c>
      <c r="G13" s="120">
        <v>45800</v>
      </c>
      <c r="H13" s="120">
        <v>46100</v>
      </c>
      <c r="I13" s="120">
        <v>46500</v>
      </c>
      <c r="J13" s="120">
        <v>46800</v>
      </c>
      <c r="K13" s="120">
        <v>47300</v>
      </c>
      <c r="L13" s="120">
        <v>48100</v>
      </c>
      <c r="M13" s="120">
        <v>48400</v>
      </c>
      <c r="N13" s="59">
        <v>48800</v>
      </c>
      <c r="O13" s="61">
        <v>49100</v>
      </c>
      <c r="P13" s="92">
        <v>49500</v>
      </c>
      <c r="Q13" s="92">
        <v>50300</v>
      </c>
      <c r="R13" s="94">
        <v>51200</v>
      </c>
      <c r="S13" s="5">
        <v>52100</v>
      </c>
    </row>
    <row r="14" spans="1:19" x14ac:dyDescent="0.2">
      <c r="A14" s="58" t="s">
        <v>18</v>
      </c>
      <c r="B14" s="120">
        <v>42900</v>
      </c>
      <c r="C14" s="120">
        <v>43100</v>
      </c>
      <c r="D14" s="120">
        <v>43600</v>
      </c>
      <c r="E14" s="120">
        <v>44000</v>
      </c>
      <c r="F14" s="120">
        <v>44100</v>
      </c>
      <c r="G14" s="120">
        <v>44300</v>
      </c>
      <c r="H14" s="120">
        <v>44400</v>
      </c>
      <c r="I14" s="120">
        <v>44700</v>
      </c>
      <c r="J14" s="120">
        <v>45000</v>
      </c>
      <c r="K14" s="120">
        <v>45500</v>
      </c>
      <c r="L14" s="120">
        <v>46200</v>
      </c>
      <c r="M14" s="120">
        <v>46600</v>
      </c>
      <c r="N14" s="59">
        <v>48700</v>
      </c>
      <c r="O14" s="61">
        <v>49300</v>
      </c>
      <c r="P14" s="92">
        <v>49900</v>
      </c>
      <c r="Q14" s="92">
        <v>50600</v>
      </c>
      <c r="R14" s="94">
        <v>51400</v>
      </c>
      <c r="S14" s="5">
        <v>51900</v>
      </c>
    </row>
    <row r="15" spans="1:19" x14ac:dyDescent="0.2">
      <c r="A15" s="58" t="s">
        <v>19</v>
      </c>
      <c r="B15" s="120">
        <v>40700</v>
      </c>
      <c r="C15" s="120">
        <v>41200</v>
      </c>
      <c r="D15" s="120">
        <v>41800</v>
      </c>
      <c r="E15" s="120">
        <v>42500</v>
      </c>
      <c r="F15" s="120">
        <v>43000</v>
      </c>
      <c r="G15" s="120">
        <v>43600</v>
      </c>
      <c r="H15" s="120">
        <v>44000</v>
      </c>
      <c r="I15" s="120">
        <v>44500</v>
      </c>
      <c r="J15" s="120">
        <v>45000</v>
      </c>
      <c r="K15" s="120">
        <v>45300</v>
      </c>
      <c r="L15" s="120">
        <v>45600</v>
      </c>
      <c r="M15" s="120">
        <v>45700</v>
      </c>
      <c r="N15" s="59">
        <v>44700</v>
      </c>
      <c r="O15" s="61">
        <v>44800</v>
      </c>
      <c r="P15" s="92">
        <v>45300</v>
      </c>
      <c r="Q15" s="92">
        <v>45500</v>
      </c>
      <c r="R15" s="94">
        <v>46200</v>
      </c>
      <c r="S15" s="5">
        <v>46600</v>
      </c>
    </row>
    <row r="16" spans="1:19" x14ac:dyDescent="0.2">
      <c r="A16" s="58" t="s">
        <v>20</v>
      </c>
      <c r="B16" s="120">
        <v>31100</v>
      </c>
      <c r="C16" s="120">
        <v>31100</v>
      </c>
      <c r="D16" s="120">
        <v>31400</v>
      </c>
      <c r="E16" s="120">
        <v>31500</v>
      </c>
      <c r="F16" s="120">
        <v>31800</v>
      </c>
      <c r="G16" s="120">
        <v>32100</v>
      </c>
      <c r="H16" s="120">
        <v>32200</v>
      </c>
      <c r="I16" s="120">
        <v>32400</v>
      </c>
      <c r="J16" s="120">
        <v>32600</v>
      </c>
      <c r="K16" s="120">
        <v>32700</v>
      </c>
      <c r="L16" s="120">
        <v>32900</v>
      </c>
      <c r="M16" s="120">
        <v>32900</v>
      </c>
      <c r="N16" s="59">
        <v>33000</v>
      </c>
      <c r="O16" s="61">
        <v>32800</v>
      </c>
      <c r="P16" s="92">
        <v>32700</v>
      </c>
      <c r="Q16" s="92">
        <v>32500</v>
      </c>
      <c r="R16" s="94">
        <v>32500</v>
      </c>
      <c r="S16" s="5">
        <v>32600</v>
      </c>
    </row>
    <row r="17" spans="1:19" x14ac:dyDescent="0.2">
      <c r="A17" s="60" t="s">
        <v>21</v>
      </c>
      <c r="B17" s="120">
        <v>496700</v>
      </c>
      <c r="C17" s="120">
        <v>505100</v>
      </c>
      <c r="D17" s="120">
        <v>515500</v>
      </c>
      <c r="E17" s="120">
        <v>524800</v>
      </c>
      <c r="F17" s="120">
        <v>531900</v>
      </c>
      <c r="G17" s="120">
        <v>540000</v>
      </c>
      <c r="H17" s="120">
        <v>546900</v>
      </c>
      <c r="I17" s="120">
        <v>552900</v>
      </c>
      <c r="J17" s="120">
        <v>559200</v>
      </c>
      <c r="K17" s="120">
        <v>565700</v>
      </c>
      <c r="L17" s="120">
        <v>560700</v>
      </c>
      <c r="M17" s="120">
        <v>558800</v>
      </c>
      <c r="N17" s="59">
        <v>562900</v>
      </c>
      <c r="O17" s="61">
        <v>574300</v>
      </c>
      <c r="P17" s="92">
        <v>586400</v>
      </c>
      <c r="Q17" s="92">
        <v>599900</v>
      </c>
      <c r="R17" s="94">
        <v>612000</v>
      </c>
      <c r="S17" s="5">
        <v>624200</v>
      </c>
    </row>
    <row r="18" spans="1:19" x14ac:dyDescent="0.2">
      <c r="A18" s="58" t="s">
        <v>22</v>
      </c>
      <c r="B18" s="120">
        <v>188300</v>
      </c>
      <c r="C18" s="120">
        <v>191000</v>
      </c>
      <c r="D18" s="120">
        <v>193500</v>
      </c>
      <c r="E18" s="120">
        <v>195900</v>
      </c>
      <c r="F18" s="120">
        <v>197900</v>
      </c>
      <c r="G18" s="120">
        <v>199800</v>
      </c>
      <c r="H18" s="120">
        <v>201700</v>
      </c>
      <c r="I18" s="120">
        <v>203500</v>
      </c>
      <c r="J18" s="120">
        <v>205400</v>
      </c>
      <c r="K18" s="120">
        <v>207400</v>
      </c>
      <c r="L18" s="120">
        <v>209900</v>
      </c>
      <c r="M18" s="120">
        <v>211200</v>
      </c>
      <c r="N18" s="59">
        <v>208800</v>
      </c>
      <c r="O18" s="61">
        <v>211600</v>
      </c>
      <c r="P18" s="92">
        <v>215000</v>
      </c>
      <c r="Q18" s="92">
        <v>219200</v>
      </c>
      <c r="R18" s="94">
        <v>224200</v>
      </c>
      <c r="S18" s="5">
        <v>229200</v>
      </c>
    </row>
    <row r="19" spans="1:19" x14ac:dyDescent="0.2">
      <c r="A19" s="58" t="s">
        <v>23</v>
      </c>
      <c r="B19" s="120">
        <v>93300</v>
      </c>
      <c r="C19" s="120">
        <v>93500</v>
      </c>
      <c r="D19" s="120">
        <v>94100</v>
      </c>
      <c r="E19" s="120">
        <v>94100</v>
      </c>
      <c r="F19" s="120">
        <v>93700</v>
      </c>
      <c r="G19" s="120">
        <v>93200</v>
      </c>
      <c r="H19" s="120">
        <v>93000</v>
      </c>
      <c r="I19" s="120">
        <v>93000</v>
      </c>
      <c r="J19" s="120">
        <v>93500</v>
      </c>
      <c r="K19" s="120">
        <v>94200</v>
      </c>
      <c r="L19" s="120">
        <v>94900</v>
      </c>
      <c r="M19" s="120">
        <v>94900</v>
      </c>
      <c r="N19" s="59">
        <v>96000</v>
      </c>
      <c r="O19" s="61">
        <v>96500</v>
      </c>
      <c r="P19" s="92">
        <v>97300</v>
      </c>
      <c r="Q19" s="92">
        <v>98000</v>
      </c>
      <c r="R19" s="94">
        <v>98400</v>
      </c>
      <c r="S19" s="5">
        <v>99100</v>
      </c>
    </row>
    <row r="20" spans="1:19" x14ac:dyDescent="0.2">
      <c r="A20" s="58" t="s">
        <v>16</v>
      </c>
      <c r="B20" s="120">
        <v>2944300</v>
      </c>
      <c r="C20" s="120">
        <v>2999500</v>
      </c>
      <c r="D20" s="120">
        <v>3062500</v>
      </c>
      <c r="E20" s="120">
        <v>3109000</v>
      </c>
      <c r="F20" s="120">
        <v>3145400</v>
      </c>
      <c r="G20" s="120">
        <v>3185100</v>
      </c>
      <c r="H20" s="120">
        <v>3219200</v>
      </c>
      <c r="I20" s="120">
        <v>3250800</v>
      </c>
      <c r="J20" s="120">
        <v>3287700</v>
      </c>
      <c r="K20" s="120">
        <v>3328900</v>
      </c>
      <c r="L20" s="120">
        <v>3366100</v>
      </c>
      <c r="M20" s="120">
        <v>3394000</v>
      </c>
      <c r="N20" s="59">
        <v>3398700</v>
      </c>
      <c r="O20" s="61">
        <v>3450700</v>
      </c>
      <c r="P20" s="92">
        <v>3518900</v>
      </c>
      <c r="Q20" s="92">
        <v>3596500</v>
      </c>
      <c r="R20" s="94">
        <v>3677400</v>
      </c>
      <c r="S20" s="5">
        <v>3749200</v>
      </c>
    </row>
    <row r="21" spans="1:19" x14ac:dyDescent="0.2">
      <c r="A21" s="58" t="s">
        <v>24</v>
      </c>
      <c r="B21" s="120">
        <v>935400</v>
      </c>
      <c r="C21" s="120">
        <v>948200</v>
      </c>
      <c r="D21" s="120">
        <v>964000</v>
      </c>
      <c r="E21" s="120">
        <v>977800</v>
      </c>
      <c r="F21" s="120">
        <v>987800</v>
      </c>
      <c r="G21" s="120">
        <v>998800</v>
      </c>
      <c r="H21" s="120">
        <v>1008400</v>
      </c>
      <c r="I21" s="120">
        <v>1017400</v>
      </c>
      <c r="J21" s="120">
        <v>1027500</v>
      </c>
      <c r="K21" s="120">
        <v>1038200</v>
      </c>
      <c r="L21" s="120">
        <v>1038400</v>
      </c>
      <c r="M21" s="120">
        <v>1038500</v>
      </c>
      <c r="N21" s="120">
        <v>1042800</v>
      </c>
      <c r="O21" s="61">
        <v>1058400</v>
      </c>
      <c r="P21" s="92">
        <v>1076200</v>
      </c>
      <c r="Q21" s="92">
        <v>1096100</v>
      </c>
      <c r="R21" s="94">
        <v>1115800</v>
      </c>
      <c r="S21" s="5">
        <v>1135700</v>
      </c>
    </row>
    <row r="22" spans="1:19" x14ac:dyDescent="0.2">
      <c r="A22" s="58" t="s">
        <v>85</v>
      </c>
      <c r="B22" s="120">
        <v>3880500</v>
      </c>
      <c r="C22" s="120">
        <v>3948500</v>
      </c>
      <c r="D22" s="120">
        <v>4027200</v>
      </c>
      <c r="E22" s="120">
        <v>4087500</v>
      </c>
      <c r="F22" s="120">
        <v>4133900</v>
      </c>
      <c r="G22" s="120">
        <v>4184600</v>
      </c>
      <c r="H22" s="120">
        <v>4228300</v>
      </c>
      <c r="I22" s="120">
        <v>4268900</v>
      </c>
      <c r="J22" s="120">
        <v>4315800</v>
      </c>
      <c r="K22" s="120">
        <v>4367800</v>
      </c>
      <c r="L22" s="120">
        <v>4405200</v>
      </c>
      <c r="M22" s="120">
        <v>4433000</v>
      </c>
      <c r="N22" s="59">
        <v>4442100</v>
      </c>
      <c r="O22" s="61">
        <v>4509700</v>
      </c>
      <c r="P22" s="92">
        <v>4595700</v>
      </c>
      <c r="Q22" s="92">
        <v>4693200</v>
      </c>
      <c r="R22" s="94">
        <v>4793900</v>
      </c>
      <c r="S22" s="5">
        <v>4885500</v>
      </c>
    </row>
    <row r="23" spans="1:19" ht="45.6" customHeight="1" x14ac:dyDescent="0.2">
      <c r="A23" s="163" t="s">
        <v>133</v>
      </c>
      <c r="B23" s="163"/>
      <c r="C23" s="163"/>
      <c r="D23" s="163"/>
      <c r="E23" s="163"/>
      <c r="F23" s="163"/>
      <c r="G23" s="163"/>
      <c r="H23" s="163"/>
      <c r="I23" s="163"/>
      <c r="J23" s="163"/>
      <c r="K23" s="163"/>
      <c r="L23" s="163"/>
      <c r="M23" s="163"/>
      <c r="N23" s="163"/>
      <c r="O23" s="163"/>
      <c r="P23" s="163"/>
    </row>
    <row r="24" spans="1:19" ht="21.95" customHeight="1" x14ac:dyDescent="0.2">
      <c r="A24" s="164" t="s">
        <v>132</v>
      </c>
      <c r="B24" s="164"/>
      <c r="C24" s="164"/>
      <c r="D24" s="164"/>
      <c r="E24" s="164"/>
      <c r="F24" s="164"/>
      <c r="G24" s="164"/>
      <c r="H24" s="164"/>
      <c r="I24" s="164"/>
      <c r="J24" s="164"/>
      <c r="K24" s="164"/>
      <c r="L24" s="164"/>
      <c r="M24" s="164"/>
      <c r="N24" s="164"/>
      <c r="O24" s="164"/>
      <c r="P24" s="164"/>
    </row>
    <row r="25" spans="1:19" x14ac:dyDescent="0.2">
      <c r="A25" s="6" t="s">
        <v>26</v>
      </c>
      <c r="B25" s="1"/>
      <c r="C25" s="1"/>
      <c r="D25" s="1"/>
      <c r="E25" s="1"/>
      <c r="F25" s="1"/>
      <c r="G25" s="1"/>
      <c r="H25" s="1"/>
      <c r="I25" s="1"/>
      <c r="J25" s="1"/>
      <c r="K25" s="1"/>
      <c r="L25" s="1"/>
      <c r="M25" s="1"/>
      <c r="N25" s="1"/>
    </row>
    <row r="26" spans="1:19" x14ac:dyDescent="0.2">
      <c r="A26" s="6"/>
      <c r="B26" s="1"/>
      <c r="C26" s="1"/>
      <c r="D26" s="1"/>
      <c r="E26" s="1"/>
      <c r="F26" s="1"/>
      <c r="G26" s="1"/>
      <c r="H26" s="1"/>
      <c r="I26" s="1"/>
      <c r="J26" s="1"/>
      <c r="K26" s="1"/>
      <c r="L26" s="1"/>
      <c r="M26" s="1"/>
      <c r="N26" s="1"/>
    </row>
    <row r="27" spans="1:19" ht="15.75" x14ac:dyDescent="0.2">
      <c r="A27" s="161" t="s">
        <v>106</v>
      </c>
      <c r="B27" s="161"/>
      <c r="C27" s="161"/>
      <c r="D27" s="161"/>
      <c r="E27" s="161"/>
      <c r="F27" s="161"/>
      <c r="G27" s="161"/>
      <c r="H27" s="161"/>
      <c r="I27" s="161"/>
      <c r="J27" s="161"/>
      <c r="K27" s="161"/>
      <c r="L27" s="161"/>
      <c r="M27" s="161"/>
      <c r="N27" s="161"/>
    </row>
    <row r="29" spans="1:19" x14ac:dyDescent="0.2">
      <c r="A29" s="31"/>
      <c r="B29" s="32" t="s">
        <v>2</v>
      </c>
      <c r="C29" s="32" t="s">
        <v>3</v>
      </c>
      <c r="D29" s="32" t="s">
        <v>4</v>
      </c>
      <c r="E29" s="32" t="s">
        <v>5</v>
      </c>
      <c r="F29" s="32" t="s">
        <v>6</v>
      </c>
      <c r="G29" s="32">
        <v>2006</v>
      </c>
      <c r="H29" s="32">
        <v>2007</v>
      </c>
      <c r="I29" s="32">
        <v>2008</v>
      </c>
      <c r="J29" s="32">
        <v>2009</v>
      </c>
      <c r="K29" s="32">
        <v>2010</v>
      </c>
      <c r="L29" s="32">
        <v>2011</v>
      </c>
      <c r="M29" s="32">
        <v>2012</v>
      </c>
      <c r="N29" s="32">
        <v>2013</v>
      </c>
      <c r="O29" s="32">
        <v>2014</v>
      </c>
      <c r="P29" s="32">
        <v>2015</v>
      </c>
      <c r="Q29" s="27">
        <v>2016</v>
      </c>
      <c r="R29" s="93">
        <v>2017</v>
      </c>
      <c r="S29" s="93">
        <v>2018</v>
      </c>
    </row>
    <row r="30" spans="1:19" x14ac:dyDescent="0.2">
      <c r="A30" s="33" t="s">
        <v>7</v>
      </c>
      <c r="B30" s="34">
        <f t="shared" ref="B30:O30" si="0">B4/B22</f>
        <v>3.7211699523257313E-2</v>
      </c>
      <c r="C30" s="34">
        <f t="shared" si="0"/>
        <v>3.6976066860833226E-2</v>
      </c>
      <c r="D30" s="34">
        <f t="shared" si="0"/>
        <v>3.6725268176400476E-2</v>
      </c>
      <c r="E30" s="34">
        <f t="shared" si="0"/>
        <v>3.6574923547400613E-2</v>
      </c>
      <c r="F30" s="34">
        <f t="shared" si="0"/>
        <v>3.6527250296330339E-2</v>
      </c>
      <c r="G30" s="34">
        <f t="shared" si="0"/>
        <v>3.6490942981408023E-2</v>
      </c>
      <c r="H30" s="34">
        <f t="shared" si="0"/>
        <v>3.6373956436392879E-2</v>
      </c>
      <c r="I30" s="34">
        <f t="shared" si="0"/>
        <v>3.6238843730234956E-2</v>
      </c>
      <c r="J30" s="34">
        <f t="shared" si="0"/>
        <v>3.6099911951434263E-2</v>
      </c>
      <c r="K30" s="34">
        <f t="shared" si="0"/>
        <v>3.6036448555336782E-2</v>
      </c>
      <c r="L30" s="34">
        <f t="shared" si="0"/>
        <v>3.5912103877235993E-2</v>
      </c>
      <c r="M30" s="34">
        <f t="shared" si="0"/>
        <v>3.5732009925558313E-2</v>
      </c>
      <c r="N30" s="34">
        <f t="shared" si="0"/>
        <v>3.7077058148173164E-2</v>
      </c>
      <c r="O30" s="34">
        <f t="shared" si="0"/>
        <v>3.6809543872097922E-2</v>
      </c>
      <c r="P30" s="34">
        <f>P4/(P$22)</f>
        <v>3.6621189372674459E-2</v>
      </c>
      <c r="Q30" s="34">
        <f>Q4/(Q$22)</f>
        <v>3.6520923889883233E-2</v>
      </c>
      <c r="R30" s="85">
        <f>R4/(R$22)</f>
        <v>3.6588164125242496E-2</v>
      </c>
      <c r="S30" s="85">
        <f>S4/(S$22)</f>
        <v>3.6659502609763583E-2</v>
      </c>
    </row>
    <row r="31" spans="1:19" x14ac:dyDescent="0.2">
      <c r="A31" s="33" t="s">
        <v>8</v>
      </c>
      <c r="B31" s="34">
        <f t="shared" ref="B31:O31" si="1">B5/B22</f>
        <v>0.3139543873212215</v>
      </c>
      <c r="C31" s="34">
        <f t="shared" si="1"/>
        <v>0.31804482714955046</v>
      </c>
      <c r="D31" s="34">
        <f t="shared" si="1"/>
        <v>0.32220897894318634</v>
      </c>
      <c r="E31" s="34">
        <f t="shared" si="1"/>
        <v>0.32440366972477064</v>
      </c>
      <c r="F31" s="34">
        <f t="shared" si="1"/>
        <v>0.32630203923655626</v>
      </c>
      <c r="G31" s="34">
        <f t="shared" si="1"/>
        <v>0.32810782392582327</v>
      </c>
      <c r="H31" s="34">
        <f t="shared" si="1"/>
        <v>0.33017997776884328</v>
      </c>
      <c r="I31" s="34">
        <f t="shared" si="1"/>
        <v>0.33188877696830565</v>
      </c>
      <c r="J31" s="34">
        <f t="shared" si="1"/>
        <v>0.33333333333333331</v>
      </c>
      <c r="K31" s="34">
        <f t="shared" si="1"/>
        <v>0.33469939099775631</v>
      </c>
      <c r="L31" s="34">
        <f t="shared" si="1"/>
        <v>0.33732861164078815</v>
      </c>
      <c r="M31" s="34">
        <f t="shared" si="1"/>
        <v>0.340085720730882</v>
      </c>
      <c r="N31" s="34">
        <f t="shared" si="1"/>
        <v>0.3361473177100921</v>
      </c>
      <c r="O31" s="34">
        <f t="shared" si="1"/>
        <v>0.33858128035124285</v>
      </c>
      <c r="P31" s="34">
        <f t="shared" ref="P31:P48" si="2">P5/(P$22)</f>
        <v>0.34160193224100788</v>
      </c>
      <c r="Q31" s="34">
        <f t="shared" ref="Q31:S48" si="3">Q5/(Q$22)</f>
        <v>0.34400835251001449</v>
      </c>
      <c r="R31" s="85">
        <f t="shared" si="3"/>
        <v>0.3456893135025762</v>
      </c>
      <c r="S31" s="85">
        <f t="shared" si="3"/>
        <v>0.34712926005526556</v>
      </c>
    </row>
    <row r="32" spans="1:19" x14ac:dyDescent="0.2">
      <c r="A32" s="33" t="s">
        <v>9</v>
      </c>
      <c r="B32" s="34">
        <f t="shared" ref="B32:O32" si="4">B6/B22</f>
        <v>9.4936219559335136E-2</v>
      </c>
      <c r="C32" s="34">
        <f t="shared" si="4"/>
        <v>9.4567557300240593E-2</v>
      </c>
      <c r="D32" s="34">
        <f t="shared" si="4"/>
        <v>9.4159713945172821E-2</v>
      </c>
      <c r="E32" s="34">
        <f t="shared" si="4"/>
        <v>9.4067278287461767E-2</v>
      </c>
      <c r="F32" s="34">
        <f t="shared" si="4"/>
        <v>9.4027431723070223E-2</v>
      </c>
      <c r="G32" s="34">
        <f t="shared" si="4"/>
        <v>9.3963580748458633E-2</v>
      </c>
      <c r="H32" s="34">
        <f t="shared" si="4"/>
        <v>9.3772911099023248E-2</v>
      </c>
      <c r="I32" s="34">
        <f t="shared" si="4"/>
        <v>9.3724378645552719E-2</v>
      </c>
      <c r="J32" s="34">
        <f t="shared" si="4"/>
        <v>9.3702210482413464E-2</v>
      </c>
      <c r="K32" s="34">
        <f t="shared" si="4"/>
        <v>9.3708503136590501E-2</v>
      </c>
      <c r="L32" s="34">
        <f t="shared" si="4"/>
        <v>9.3775538000544806E-2</v>
      </c>
      <c r="M32" s="34">
        <f t="shared" si="4"/>
        <v>9.3886758402887432E-2</v>
      </c>
      <c r="N32" s="34">
        <f t="shared" si="4"/>
        <v>9.5585421309740889E-2</v>
      </c>
      <c r="O32" s="34">
        <f t="shared" si="4"/>
        <v>9.5527418675299902E-2</v>
      </c>
      <c r="P32" s="34">
        <f t="shared" si="2"/>
        <v>9.5545836325260564E-2</v>
      </c>
      <c r="Q32" s="34">
        <f t="shared" si="3"/>
        <v>9.5712946390522455E-2</v>
      </c>
      <c r="R32" s="85">
        <f t="shared" si="3"/>
        <v>9.5976136339932003E-2</v>
      </c>
      <c r="S32" s="85">
        <f t="shared" si="3"/>
        <v>9.5957425033261698E-2</v>
      </c>
    </row>
    <row r="33" spans="1:19" x14ac:dyDescent="0.2">
      <c r="A33" s="33" t="s">
        <v>10</v>
      </c>
      <c r="B33" s="34">
        <f t="shared" ref="B33:O33" si="5">B7/B22</f>
        <v>6.3625821414766137E-2</v>
      </c>
      <c r="C33" s="34">
        <f t="shared" si="5"/>
        <v>6.3492465493225278E-2</v>
      </c>
      <c r="D33" s="34">
        <f t="shared" si="5"/>
        <v>6.3319427890345656E-2</v>
      </c>
      <c r="E33" s="34">
        <f t="shared" si="5"/>
        <v>6.3388379204892972E-2</v>
      </c>
      <c r="F33" s="34">
        <f t="shared" si="5"/>
        <v>6.3426788262899436E-2</v>
      </c>
      <c r="G33" s="34">
        <f t="shared" si="5"/>
        <v>6.3399130143860824E-2</v>
      </c>
      <c r="H33" s="34">
        <f t="shared" si="5"/>
        <v>6.331149634604924E-2</v>
      </c>
      <c r="I33" s="34">
        <f t="shared" si="5"/>
        <v>6.3224718311508818E-2</v>
      </c>
      <c r="J33" s="34">
        <f t="shared" si="5"/>
        <v>6.3093748551832807E-2</v>
      </c>
      <c r="K33" s="34">
        <f t="shared" si="5"/>
        <v>6.2983653097669304E-2</v>
      </c>
      <c r="L33" s="34">
        <f t="shared" si="5"/>
        <v>6.290293289748479E-2</v>
      </c>
      <c r="M33" s="34">
        <f t="shared" si="5"/>
        <v>6.2553575456801264E-2</v>
      </c>
      <c r="N33" s="34">
        <f t="shared" si="5"/>
        <v>6.2965714414353571E-2</v>
      </c>
      <c r="O33" s="34">
        <f t="shared" si="5"/>
        <v>6.25983990065858E-2</v>
      </c>
      <c r="P33" s="34">
        <f t="shared" si="2"/>
        <v>6.2471440694562307E-2</v>
      </c>
      <c r="Q33" s="34">
        <f t="shared" si="3"/>
        <v>6.2537287991136115E-2</v>
      </c>
      <c r="R33" s="85">
        <f t="shared" si="3"/>
        <v>6.2558668307640966E-2</v>
      </c>
      <c r="S33" s="85">
        <f t="shared" si="3"/>
        <v>6.2572919864906359E-2</v>
      </c>
    </row>
    <row r="34" spans="1:19" x14ac:dyDescent="0.2">
      <c r="A34" s="33" t="s">
        <v>11</v>
      </c>
      <c r="B34" s="34">
        <f t="shared" ref="B34:O34" si="6">B8/B22</f>
        <v>1.1725293132328308E-2</v>
      </c>
      <c r="C34" s="34">
        <f t="shared" si="6"/>
        <v>1.1523363302519945E-2</v>
      </c>
      <c r="D34" s="34">
        <f t="shared" si="6"/>
        <v>1.1372665872069924E-2</v>
      </c>
      <c r="E34" s="34">
        <f t="shared" si="6"/>
        <v>1.1204892966360857E-2</v>
      </c>
      <c r="F34" s="34">
        <f t="shared" si="6"/>
        <v>1.1103316480805051E-2</v>
      </c>
      <c r="G34" s="34">
        <f t="shared" si="6"/>
        <v>1.0992687473115711E-2</v>
      </c>
      <c r="H34" s="34">
        <f t="shared" si="6"/>
        <v>1.0855426530757042E-2</v>
      </c>
      <c r="I34" s="34">
        <f t="shared" si="6"/>
        <v>1.0775609641828105E-2</v>
      </c>
      <c r="J34" s="34">
        <f t="shared" si="6"/>
        <v>1.0704851939385513E-2</v>
      </c>
      <c r="K34" s="34">
        <f t="shared" si="6"/>
        <v>1.0668986675214067E-2</v>
      </c>
      <c r="L34" s="34">
        <f t="shared" si="6"/>
        <v>1.05784073367838E-2</v>
      </c>
      <c r="M34" s="34">
        <f t="shared" si="6"/>
        <v>1.0557184750733138E-2</v>
      </c>
      <c r="N34" s="34">
        <f t="shared" si="6"/>
        <v>1.0580581256612863E-2</v>
      </c>
      <c r="O34" s="34">
        <f t="shared" si="6"/>
        <v>1.0444153713107302E-2</v>
      </c>
      <c r="P34" s="34">
        <f t="shared" si="2"/>
        <v>1.0313989163783536E-2</v>
      </c>
      <c r="Q34" s="34">
        <f t="shared" si="3"/>
        <v>1.0206255859541465E-2</v>
      </c>
      <c r="R34" s="85">
        <f t="shared" si="3"/>
        <v>1.011702371764117E-2</v>
      </c>
      <c r="S34" s="85">
        <f t="shared" si="3"/>
        <v>1.0050148398321563E-2</v>
      </c>
    </row>
    <row r="35" spans="1:19" x14ac:dyDescent="0.2">
      <c r="A35" s="33" t="s">
        <v>12</v>
      </c>
      <c r="B35" s="34">
        <f t="shared" ref="B35:O35" si="7">B9/B22</f>
        <v>3.7959025898724394E-2</v>
      </c>
      <c r="C35" s="34">
        <f t="shared" si="7"/>
        <v>3.7609218690642016E-2</v>
      </c>
      <c r="D35" s="34">
        <f t="shared" si="7"/>
        <v>3.7097735399284862E-2</v>
      </c>
      <c r="E35" s="34">
        <f t="shared" si="7"/>
        <v>3.6795107033639141E-2</v>
      </c>
      <c r="F35" s="34">
        <f t="shared" si="7"/>
        <v>3.6575630760298988E-2</v>
      </c>
      <c r="G35" s="34">
        <f t="shared" si="7"/>
        <v>3.6347560101323902E-2</v>
      </c>
      <c r="H35" s="34">
        <f t="shared" si="7"/>
        <v>3.6066504268855097E-2</v>
      </c>
      <c r="I35" s="34">
        <f t="shared" si="7"/>
        <v>3.5793764201550754E-2</v>
      </c>
      <c r="J35" s="34">
        <f t="shared" si="7"/>
        <v>3.5543815746790865E-2</v>
      </c>
      <c r="K35" s="34">
        <f t="shared" si="7"/>
        <v>3.5441183204359177E-2</v>
      </c>
      <c r="L35" s="34">
        <f t="shared" si="7"/>
        <v>3.5253790974303097E-2</v>
      </c>
      <c r="M35" s="34">
        <f t="shared" si="7"/>
        <v>3.4965034965034968E-2</v>
      </c>
      <c r="N35" s="34">
        <f t="shared" si="7"/>
        <v>3.5568762522230478E-2</v>
      </c>
      <c r="O35" s="34">
        <f t="shared" si="7"/>
        <v>3.523515976672506E-2</v>
      </c>
      <c r="P35" s="34">
        <f t="shared" si="2"/>
        <v>3.4815153295471857E-2</v>
      </c>
      <c r="Q35" s="34">
        <f t="shared" si="3"/>
        <v>3.4432796386260976E-2</v>
      </c>
      <c r="R35" s="85">
        <f t="shared" si="3"/>
        <v>3.42101420555289E-2</v>
      </c>
      <c r="S35" s="85">
        <f t="shared" si="3"/>
        <v>3.3957629720601783E-2</v>
      </c>
    </row>
    <row r="36" spans="1:19" x14ac:dyDescent="0.2">
      <c r="A36" s="33" t="s">
        <v>13</v>
      </c>
      <c r="B36" s="34">
        <f t="shared" ref="B36:O36" si="8">B10/B22</f>
        <v>2.7238757892024224E-2</v>
      </c>
      <c r="C36" s="34">
        <f t="shared" si="8"/>
        <v>2.6820311510700266E-2</v>
      </c>
      <c r="D36" s="34">
        <f t="shared" si="8"/>
        <v>2.647000397298371E-2</v>
      </c>
      <c r="E36" s="34">
        <f t="shared" si="8"/>
        <v>2.6128440366972476E-2</v>
      </c>
      <c r="F36" s="34">
        <f t="shared" si="8"/>
        <v>2.5835167759258811E-2</v>
      </c>
      <c r="G36" s="34">
        <f t="shared" si="8"/>
        <v>2.564163838837643E-2</v>
      </c>
      <c r="H36" s="34">
        <f t="shared" si="8"/>
        <v>2.5352978738500107E-2</v>
      </c>
      <c r="I36" s="34">
        <f t="shared" si="8"/>
        <v>2.5182131228185248E-2</v>
      </c>
      <c r="J36" s="34">
        <f t="shared" si="8"/>
        <v>2.5047499884146625E-2</v>
      </c>
      <c r="K36" s="34">
        <f t="shared" si="8"/>
        <v>2.4978249919868127E-2</v>
      </c>
      <c r="L36" s="34">
        <f t="shared" si="8"/>
        <v>2.49023880868065E-2</v>
      </c>
      <c r="M36" s="34">
        <f t="shared" si="8"/>
        <v>2.4836453868711934E-2</v>
      </c>
      <c r="N36" s="34">
        <f t="shared" si="8"/>
        <v>2.5573490015983431E-2</v>
      </c>
      <c r="O36" s="34">
        <f t="shared" si="8"/>
        <v>2.545623877419784E-2</v>
      </c>
      <c r="P36" s="34">
        <f t="shared" si="2"/>
        <v>2.5175707726788083E-2</v>
      </c>
      <c r="Q36" s="34">
        <f t="shared" si="3"/>
        <v>2.4865763231909997E-2</v>
      </c>
      <c r="R36" s="85">
        <f t="shared" si="3"/>
        <v>2.4614614405807381E-2</v>
      </c>
      <c r="S36" s="85">
        <f t="shared" si="3"/>
        <v>2.4480605874526662E-2</v>
      </c>
    </row>
    <row r="37" spans="1:19" x14ac:dyDescent="0.2">
      <c r="A37" s="33" t="s">
        <v>14</v>
      </c>
      <c r="B37" s="34">
        <f t="shared" ref="B37:O37" si="9">B11/B22</f>
        <v>5.8626465661641543E-2</v>
      </c>
      <c r="C37" s="34">
        <f t="shared" si="9"/>
        <v>5.7692794732176776E-2</v>
      </c>
      <c r="D37" s="34">
        <f t="shared" si="9"/>
        <v>5.6788835915772745E-2</v>
      </c>
      <c r="E37" s="34">
        <f t="shared" si="9"/>
        <v>5.6073394495412841E-2</v>
      </c>
      <c r="F37" s="34">
        <f t="shared" si="9"/>
        <v>5.5371441012119306E-2</v>
      </c>
      <c r="G37" s="34">
        <f t="shared" si="9"/>
        <v>5.4820054485494429E-2</v>
      </c>
      <c r="H37" s="34">
        <f t="shared" si="9"/>
        <v>5.4158881820116835E-2</v>
      </c>
      <c r="I37" s="34">
        <f t="shared" si="9"/>
        <v>5.3690646302326124E-2</v>
      </c>
      <c r="J37" s="34">
        <f t="shared" si="9"/>
        <v>5.3338894295379767E-2</v>
      </c>
      <c r="K37" s="34">
        <f t="shared" si="9"/>
        <v>5.3001511058198635E-2</v>
      </c>
      <c r="L37" s="34">
        <f t="shared" si="9"/>
        <v>5.2755834014346678E-2</v>
      </c>
      <c r="M37" s="34">
        <f t="shared" si="9"/>
        <v>5.2447552447552448E-2</v>
      </c>
      <c r="N37" s="34">
        <f t="shared" si="9"/>
        <v>5.2047455032529659E-2</v>
      </c>
      <c r="O37" s="34">
        <f t="shared" si="9"/>
        <v>5.1555535844956424E-2</v>
      </c>
      <c r="P37" s="34">
        <f t="shared" si="2"/>
        <v>5.1025959048675934E-2</v>
      </c>
      <c r="Q37" s="34">
        <f t="shared" si="3"/>
        <v>5.0477286286542231E-2</v>
      </c>
      <c r="R37" s="85">
        <f t="shared" si="3"/>
        <v>5.0126202048436555E-2</v>
      </c>
      <c r="S37" s="85">
        <f t="shared" si="3"/>
        <v>4.9882304779449389E-2</v>
      </c>
    </row>
    <row r="38" spans="1:19" x14ac:dyDescent="0.2">
      <c r="A38" s="33" t="s">
        <v>15</v>
      </c>
      <c r="B38" s="34">
        <f t="shared" ref="B38:O38" si="10">B12/B22</f>
        <v>0.11343898982089937</v>
      </c>
      <c r="C38" s="34">
        <f t="shared" si="10"/>
        <v>0.1129036342915031</v>
      </c>
      <c r="D38" s="34">
        <f t="shared" si="10"/>
        <v>0.11231128327373857</v>
      </c>
      <c r="E38" s="34">
        <f t="shared" si="10"/>
        <v>0.112</v>
      </c>
      <c r="F38" s="34">
        <f t="shared" si="10"/>
        <v>0.11166211083964295</v>
      </c>
      <c r="G38" s="34">
        <f t="shared" si="10"/>
        <v>0.11143239497204034</v>
      </c>
      <c r="H38" s="34">
        <f t="shared" si="10"/>
        <v>0.11122673414847575</v>
      </c>
      <c r="I38" s="34">
        <f t="shared" si="10"/>
        <v>0.11098877931082948</v>
      </c>
      <c r="J38" s="34">
        <f t="shared" si="10"/>
        <v>0.11089485147597201</v>
      </c>
      <c r="K38" s="34">
        <f t="shared" si="10"/>
        <v>0.11065067081826091</v>
      </c>
      <c r="L38" s="34">
        <f t="shared" si="10"/>
        <v>0.11071006991737038</v>
      </c>
      <c r="M38" s="34">
        <f t="shared" si="10"/>
        <v>0.11055718475073313</v>
      </c>
      <c r="N38" s="34">
        <f t="shared" si="10"/>
        <v>0.10956529569347831</v>
      </c>
      <c r="O38" s="34">
        <f t="shared" si="10"/>
        <v>0.10896511963101758</v>
      </c>
      <c r="P38" s="34">
        <f t="shared" si="2"/>
        <v>0.10812281045324977</v>
      </c>
      <c r="Q38" s="34">
        <f t="shared" si="3"/>
        <v>0.10758118128355919</v>
      </c>
      <c r="R38" s="85">
        <f t="shared" si="3"/>
        <v>0.10719873172156281</v>
      </c>
      <c r="S38" s="85">
        <f t="shared" si="3"/>
        <v>0.10674444785590011</v>
      </c>
    </row>
    <row r="39" spans="1:19" x14ac:dyDescent="0.2">
      <c r="A39" s="33" t="s">
        <v>17</v>
      </c>
      <c r="B39" s="34">
        <f t="shared" ref="B39:O39" si="11">B13/B22</f>
        <v>1.0926427006829017E-2</v>
      </c>
      <c r="C39" s="34">
        <f t="shared" si="11"/>
        <v>1.094086361909586E-2</v>
      </c>
      <c r="D39" s="34">
        <f t="shared" si="11"/>
        <v>1.0950536352800954E-2</v>
      </c>
      <c r="E39" s="34">
        <f t="shared" si="11"/>
        <v>1.1009174311926606E-2</v>
      </c>
      <c r="F39" s="34">
        <f t="shared" si="11"/>
        <v>1.1006555552867753E-2</v>
      </c>
      <c r="G39" s="34">
        <f t="shared" si="11"/>
        <v>1.0944893179754337E-2</v>
      </c>
      <c r="H39" s="34">
        <f t="shared" si="11"/>
        <v>1.0902726864224393E-2</v>
      </c>
      <c r="I39" s="34">
        <f t="shared" si="11"/>
        <v>1.0892735833587106E-2</v>
      </c>
      <c r="J39" s="34">
        <f t="shared" si="11"/>
        <v>1.0843875990546365E-2</v>
      </c>
      <c r="K39" s="34">
        <f t="shared" si="11"/>
        <v>1.0829250423554192E-2</v>
      </c>
      <c r="L39" s="34">
        <f t="shared" si="11"/>
        <v>1.091891401071461E-2</v>
      </c>
      <c r="M39" s="34">
        <f t="shared" si="11"/>
        <v>1.0918114143920596E-2</v>
      </c>
      <c r="N39" s="34">
        <f t="shared" si="11"/>
        <v>1.0985795006866122E-2</v>
      </c>
      <c r="O39" s="34">
        <f t="shared" si="11"/>
        <v>1.0887642193494024E-2</v>
      </c>
      <c r="P39" s="34">
        <f t="shared" si="2"/>
        <v>1.0770938050786605E-2</v>
      </c>
      <c r="Q39" s="34">
        <f t="shared" si="3"/>
        <v>1.0717634023693854E-2</v>
      </c>
      <c r="R39" s="85">
        <f t="shared" si="3"/>
        <v>1.0680239470994389E-2</v>
      </c>
      <c r="S39" s="85">
        <f t="shared" si="3"/>
        <v>1.0664210418585611E-2</v>
      </c>
    </row>
    <row r="40" spans="1:19" x14ac:dyDescent="0.2">
      <c r="A40" s="33" t="s">
        <v>18</v>
      </c>
      <c r="B40" s="34">
        <f t="shared" ref="B40:O40" si="12">B14/B22</f>
        <v>1.1055276381909548E-2</v>
      </c>
      <c r="C40" s="34">
        <f t="shared" si="12"/>
        <v>1.0915537545903508E-2</v>
      </c>
      <c r="D40" s="34">
        <f t="shared" si="12"/>
        <v>1.0826380611839492E-2</v>
      </c>
      <c r="E40" s="34">
        <f t="shared" si="12"/>
        <v>1.0764525993883792E-2</v>
      </c>
      <c r="F40" s="34">
        <f t="shared" si="12"/>
        <v>1.0667892305087205E-2</v>
      </c>
      <c r="G40" s="34">
        <f t="shared" si="12"/>
        <v>1.0586435979544043E-2</v>
      </c>
      <c r="H40" s="34">
        <f t="shared" si="12"/>
        <v>1.0500674029751909E-2</v>
      </c>
      <c r="I40" s="34">
        <f t="shared" si="12"/>
        <v>1.0471081543254702E-2</v>
      </c>
      <c r="J40" s="34">
        <f t="shared" si="12"/>
        <v>1.0426803837063812E-2</v>
      </c>
      <c r="K40" s="34">
        <f t="shared" si="12"/>
        <v>1.0417143642108155E-2</v>
      </c>
      <c r="L40" s="34">
        <f t="shared" si="12"/>
        <v>1.0487605557068919E-2</v>
      </c>
      <c r="M40" s="34">
        <f t="shared" si="12"/>
        <v>1.0512068576584706E-2</v>
      </c>
      <c r="N40" s="34">
        <f t="shared" si="12"/>
        <v>1.0963283131852053E-2</v>
      </c>
      <c r="O40" s="34">
        <f t="shared" si="12"/>
        <v>1.0931991041532696E-2</v>
      </c>
      <c r="P40" s="34">
        <f t="shared" si="2"/>
        <v>1.0857975934025285E-2</v>
      </c>
      <c r="Q40" s="34">
        <f t="shared" si="3"/>
        <v>1.0781556294212903E-2</v>
      </c>
      <c r="R40" s="85">
        <f t="shared" si="3"/>
        <v>1.0721959156427961E-2</v>
      </c>
      <c r="S40" s="85">
        <f t="shared" si="3"/>
        <v>1.0623272950568008E-2</v>
      </c>
    </row>
    <row r="41" spans="1:19" x14ac:dyDescent="0.2">
      <c r="A41" s="33" t="s">
        <v>19</v>
      </c>
      <c r="B41" s="34">
        <f t="shared" ref="B41:O41" si="13">B15/B22</f>
        <v>1.0488339131555212E-2</v>
      </c>
      <c r="C41" s="34">
        <f t="shared" si="13"/>
        <v>1.0434342155248829E-2</v>
      </c>
      <c r="D41" s="34">
        <f t="shared" si="13"/>
        <v>1.0379419944378227E-2</v>
      </c>
      <c r="E41" s="34">
        <f t="shared" si="13"/>
        <v>1.0397553516819572E-2</v>
      </c>
      <c r="F41" s="34">
        <f t="shared" si="13"/>
        <v>1.0401799753259633E-2</v>
      </c>
      <c r="G41" s="34">
        <f t="shared" si="13"/>
        <v>1.0419155952779239E-2</v>
      </c>
      <c r="H41" s="34">
        <f t="shared" si="13"/>
        <v>1.0406073362817209E-2</v>
      </c>
      <c r="I41" s="34">
        <f t="shared" si="13"/>
        <v>1.0424231066551102E-2</v>
      </c>
      <c r="J41" s="34">
        <f t="shared" si="13"/>
        <v>1.0426803837063812E-2</v>
      </c>
      <c r="K41" s="34">
        <f t="shared" si="13"/>
        <v>1.0371353999725262E-2</v>
      </c>
      <c r="L41" s="34">
        <f t="shared" si="13"/>
        <v>1.0351402887496594E-2</v>
      </c>
      <c r="M41" s="34">
        <f t="shared" si="13"/>
        <v>1.0309045792916761E-2</v>
      </c>
      <c r="N41" s="34">
        <f t="shared" si="13"/>
        <v>1.0062808131289255E-2</v>
      </c>
      <c r="O41" s="34">
        <f t="shared" si="13"/>
        <v>9.9341419606625726E-3</v>
      </c>
      <c r="P41" s="34">
        <f t="shared" si="2"/>
        <v>9.8570402767804693E-3</v>
      </c>
      <c r="Q41" s="34">
        <f t="shared" si="3"/>
        <v>9.6948776953890738E-3</v>
      </c>
      <c r="R41" s="85">
        <f t="shared" si="3"/>
        <v>9.6372473351550927E-3</v>
      </c>
      <c r="S41" s="85">
        <f t="shared" si="3"/>
        <v>9.538430048101525E-3</v>
      </c>
    </row>
    <row r="42" spans="1:19" x14ac:dyDescent="0.2">
      <c r="A42" s="33" t="s">
        <v>20</v>
      </c>
      <c r="B42" s="34">
        <f t="shared" ref="B42:O42" si="14">B16/B22</f>
        <v>8.0144311300090199E-3</v>
      </c>
      <c r="C42" s="34">
        <f t="shared" si="14"/>
        <v>7.8764087628213249E-3</v>
      </c>
      <c r="D42" s="34">
        <f t="shared" si="14"/>
        <v>7.7969805323798175E-3</v>
      </c>
      <c r="E42" s="34">
        <f t="shared" si="14"/>
        <v>7.7064220183486239E-3</v>
      </c>
      <c r="F42" s="34">
        <f t="shared" si="14"/>
        <v>7.6924937710152637E-3</v>
      </c>
      <c r="G42" s="34">
        <f t="shared" si="14"/>
        <v>7.6709840845003109E-3</v>
      </c>
      <c r="H42" s="34">
        <f t="shared" si="14"/>
        <v>7.6153536882435022E-3</v>
      </c>
      <c r="I42" s="34">
        <f t="shared" si="14"/>
        <v>7.5897772259832744E-3</v>
      </c>
      <c r="J42" s="34">
        <f t="shared" si="14"/>
        <v>7.5536401130728952E-3</v>
      </c>
      <c r="K42" s="34">
        <f t="shared" si="14"/>
        <v>7.4866065296030036E-3</v>
      </c>
      <c r="L42" s="34">
        <f t="shared" si="14"/>
        <v>7.468446381549078E-3</v>
      </c>
      <c r="M42" s="34">
        <f t="shared" si="14"/>
        <v>7.4216106474170995E-3</v>
      </c>
      <c r="N42" s="34">
        <f t="shared" si="14"/>
        <v>7.4289187546430742E-3</v>
      </c>
      <c r="O42" s="34">
        <f t="shared" si="14"/>
        <v>7.2732110783422397E-3</v>
      </c>
      <c r="P42" s="34">
        <f t="shared" si="2"/>
        <v>7.11534695476206E-3</v>
      </c>
      <c r="Q42" s="34">
        <f t="shared" si="3"/>
        <v>6.9249126395636244E-3</v>
      </c>
      <c r="R42" s="85">
        <f t="shared" si="3"/>
        <v>6.7794488829554227E-3</v>
      </c>
      <c r="S42" s="85">
        <f t="shared" si="3"/>
        <v>6.6728072868693072E-3</v>
      </c>
    </row>
    <row r="43" spans="1:19" x14ac:dyDescent="0.2">
      <c r="A43" s="35" t="s">
        <v>21</v>
      </c>
      <c r="B43" s="34">
        <f t="shared" ref="B43:O43" si="15">B17/B22</f>
        <v>0.12799896920499937</v>
      </c>
      <c r="C43" s="34">
        <f t="shared" si="15"/>
        <v>0.12792199569456755</v>
      </c>
      <c r="D43" s="34">
        <f t="shared" si="15"/>
        <v>0.12800456893126738</v>
      </c>
      <c r="E43" s="34">
        <f t="shared" si="15"/>
        <v>0.12839143730886851</v>
      </c>
      <c r="F43" s="34">
        <f t="shared" si="15"/>
        <v>0.12866784392462324</v>
      </c>
      <c r="G43" s="34">
        <f t="shared" si="15"/>
        <v>0.12904459207570615</v>
      </c>
      <c r="H43" s="34">
        <f t="shared" si="15"/>
        <v>0.12934276186647115</v>
      </c>
      <c r="I43" s="34">
        <f t="shared" si="15"/>
        <v>0.12951814284710347</v>
      </c>
      <c r="J43" s="34">
        <f t="shared" si="15"/>
        <v>0.12957041568191296</v>
      </c>
      <c r="K43" s="34">
        <f t="shared" si="15"/>
        <v>0.12951600348001283</v>
      </c>
      <c r="L43" s="34">
        <f t="shared" si="15"/>
        <v>0.12728139471533642</v>
      </c>
      <c r="M43" s="34">
        <f t="shared" si="15"/>
        <v>0.1260545905707196</v>
      </c>
      <c r="N43" s="34">
        <f t="shared" si="15"/>
        <v>0.12671934445419958</v>
      </c>
      <c r="O43" s="34">
        <f t="shared" si="15"/>
        <v>0.12734771714304721</v>
      </c>
      <c r="P43" s="34">
        <f t="shared" si="2"/>
        <v>0.12759753682790434</v>
      </c>
      <c r="Q43" s="34">
        <f t="shared" si="3"/>
        <v>0.12782323361459133</v>
      </c>
      <c r="R43" s="85">
        <f t="shared" si="3"/>
        <v>0.1276622374267298</v>
      </c>
      <c r="S43" s="85">
        <f t="shared" si="3"/>
        <v>0.12776583768293931</v>
      </c>
    </row>
    <row r="44" spans="1:19" x14ac:dyDescent="0.2">
      <c r="A44" s="33" t="s">
        <v>22</v>
      </c>
      <c r="B44" s="34">
        <f t="shared" ref="B44:O44" si="16">B18/B22</f>
        <v>4.8524674655327921E-2</v>
      </c>
      <c r="C44" s="34">
        <f t="shared" si="16"/>
        <v>4.8372799797391418E-2</v>
      </c>
      <c r="D44" s="34">
        <f t="shared" si="16"/>
        <v>4.8048271752085814E-2</v>
      </c>
      <c r="E44" s="34">
        <f t="shared" si="16"/>
        <v>4.7926605504587154E-2</v>
      </c>
      <c r="F44" s="34">
        <f t="shared" si="16"/>
        <v>4.7872469096978641E-2</v>
      </c>
      <c r="G44" s="34">
        <f t="shared" si="16"/>
        <v>4.7746499068011282E-2</v>
      </c>
      <c r="H44" s="34">
        <f t="shared" si="16"/>
        <v>4.7702386301823427E-2</v>
      </c>
      <c r="I44" s="34">
        <f t="shared" si="16"/>
        <v>4.7670360045913469E-2</v>
      </c>
      <c r="J44" s="34">
        <f t="shared" si="16"/>
        <v>4.7592566847397932E-2</v>
      </c>
      <c r="K44" s="34">
        <f t="shared" si="16"/>
        <v>4.7483859151060029E-2</v>
      </c>
      <c r="L44" s="34">
        <f t="shared" si="16"/>
        <v>4.7648233905384543E-2</v>
      </c>
      <c r="M44" s="34">
        <f t="shared" si="16"/>
        <v>4.7642679900744417E-2</v>
      </c>
      <c r="N44" s="34">
        <f t="shared" si="16"/>
        <v>4.7004795029377995E-2</v>
      </c>
      <c r="O44" s="34">
        <f t="shared" si="16"/>
        <v>4.692108122491518E-2</v>
      </c>
      <c r="P44" s="34">
        <f t="shared" si="2"/>
        <v>4.6782862240790306E-2</v>
      </c>
      <c r="Q44" s="34">
        <f t="shared" si="3"/>
        <v>4.670587232591835E-2</v>
      </c>
      <c r="R44" s="85">
        <f t="shared" si="3"/>
        <v>4.6767767371034025E-2</v>
      </c>
      <c r="S44" s="85">
        <f t="shared" si="3"/>
        <v>4.6914338348173164E-2</v>
      </c>
    </row>
    <row r="45" spans="1:19" x14ac:dyDescent="0.2">
      <c r="A45" s="33" t="s">
        <v>23</v>
      </c>
      <c r="B45" s="34">
        <f t="shared" ref="B45:O45" si="17">B19/B22</f>
        <v>2.404329339002706E-2</v>
      </c>
      <c r="C45" s="34">
        <f t="shared" si="17"/>
        <v>2.3679878434848676E-2</v>
      </c>
      <c r="D45" s="34">
        <f t="shared" si="17"/>
        <v>2.336611044894716E-2</v>
      </c>
      <c r="E45" s="34">
        <f t="shared" si="17"/>
        <v>2.3021406727828746E-2</v>
      </c>
      <c r="F45" s="34">
        <f t="shared" si="17"/>
        <v>2.2666247369312272E-2</v>
      </c>
      <c r="G45" s="34">
        <f t="shared" si="17"/>
        <v>2.2272140706399657E-2</v>
      </c>
      <c r="H45" s="34">
        <f t="shared" si="17"/>
        <v>2.1994655062318191E-2</v>
      </c>
      <c r="I45" s="34">
        <f t="shared" si="17"/>
        <v>2.1785471667174212E-2</v>
      </c>
      <c r="J45" s="34">
        <f t="shared" si="17"/>
        <v>2.1664581305899253E-2</v>
      </c>
      <c r="K45" s="34">
        <f t="shared" si="17"/>
        <v>2.1566921562342599E-2</v>
      </c>
      <c r="L45" s="34">
        <f t="shared" si="17"/>
        <v>2.1542722237355851E-2</v>
      </c>
      <c r="M45" s="34">
        <f t="shared" si="17"/>
        <v>2.1407624633431085E-2</v>
      </c>
      <c r="N45" s="34">
        <f t="shared" si="17"/>
        <v>2.1611400013507125E-2</v>
      </c>
      <c r="O45" s="34">
        <f t="shared" si="17"/>
        <v>2.1398319178659333E-2</v>
      </c>
      <c r="P45" s="34">
        <f t="shared" si="2"/>
        <v>2.1171965097808821E-2</v>
      </c>
      <c r="Q45" s="34">
        <f t="shared" si="3"/>
        <v>2.088127503622262E-2</v>
      </c>
      <c r="R45" s="85">
        <f t="shared" si="3"/>
        <v>2.0526085233317341E-2</v>
      </c>
      <c r="S45" s="85">
        <f t="shared" si="3"/>
        <v>2.0284515402722341E-2</v>
      </c>
    </row>
    <row r="46" spans="1:19" x14ac:dyDescent="0.2">
      <c r="A46" s="33" t="s">
        <v>16</v>
      </c>
      <c r="B46" s="34">
        <f>B20/B22</f>
        <v>0.75874243009921405</v>
      </c>
      <c r="C46" s="34">
        <f t="shared" ref="C46:O46" si="18">C20/C22</f>
        <v>0.75965556540458401</v>
      </c>
      <c r="D46" s="34">
        <f t="shared" si="18"/>
        <v>0.76045391338895507</v>
      </c>
      <c r="E46" s="34">
        <f t="shared" si="18"/>
        <v>0.76061162079510702</v>
      </c>
      <c r="F46" s="34">
        <f t="shared" si="18"/>
        <v>0.76087955683495001</v>
      </c>
      <c r="G46" s="34">
        <f t="shared" si="18"/>
        <v>0.76114801892654016</v>
      </c>
      <c r="H46" s="34">
        <f t="shared" si="18"/>
        <v>0.76134616749048079</v>
      </c>
      <c r="I46" s="34">
        <f t="shared" si="18"/>
        <v>0.76150764834032181</v>
      </c>
      <c r="J46" s="34">
        <f t="shared" si="18"/>
        <v>0.76178228833588213</v>
      </c>
      <c r="K46" s="34">
        <f t="shared" si="18"/>
        <v>0.76214570264206238</v>
      </c>
      <c r="L46" s="34">
        <f t="shared" si="18"/>
        <v>0.76411967674566417</v>
      </c>
      <c r="M46" s="34">
        <f t="shared" si="18"/>
        <v>0.76562147529889468</v>
      </c>
      <c r="N46" s="34">
        <f t="shared" si="18"/>
        <v>0.76511109610319439</v>
      </c>
      <c r="O46" s="34">
        <f t="shared" si="18"/>
        <v>0.76517284963523069</v>
      </c>
      <c r="P46" s="34">
        <f t="shared" si="2"/>
        <v>0.76569401832147443</v>
      </c>
      <c r="Q46" s="34">
        <f t="shared" si="3"/>
        <v>0.76632148640586384</v>
      </c>
      <c r="R46" s="85">
        <f t="shared" si="3"/>
        <v>0.76709985606708531</v>
      </c>
      <c r="S46" s="85">
        <f t="shared" si="3"/>
        <v>0.76741377545798795</v>
      </c>
    </row>
    <row r="47" spans="1:19" x14ac:dyDescent="0.2">
      <c r="A47" s="33" t="s">
        <v>24</v>
      </c>
      <c r="B47" s="34">
        <f>B21/B22</f>
        <v>0.24105141090065713</v>
      </c>
      <c r="C47" s="34">
        <f t="shared" ref="C47:O47" si="19">C21/C22</f>
        <v>0.24014182600987716</v>
      </c>
      <c r="D47" s="34">
        <f t="shared" si="19"/>
        <v>0.23937226857369884</v>
      </c>
      <c r="E47" s="34">
        <f t="shared" si="19"/>
        <v>0.239217125382263</v>
      </c>
      <c r="F47" s="34">
        <f t="shared" si="19"/>
        <v>0.23895111154115967</v>
      </c>
      <c r="G47" s="34">
        <f t="shared" si="19"/>
        <v>0.23868470104669504</v>
      </c>
      <c r="H47" s="34">
        <f t="shared" si="19"/>
        <v>0.23848828134238345</v>
      </c>
      <c r="I47" s="34">
        <f t="shared" si="19"/>
        <v>0.23832837499121554</v>
      </c>
      <c r="J47" s="34">
        <f t="shared" si="19"/>
        <v>0.23807868761295703</v>
      </c>
      <c r="K47" s="34">
        <f t="shared" si="19"/>
        <v>0.23769403360959751</v>
      </c>
      <c r="L47" s="34">
        <f t="shared" si="19"/>
        <v>0.23572142013983474</v>
      </c>
      <c r="M47" s="34">
        <f t="shared" si="19"/>
        <v>0.23426573426573427</v>
      </c>
      <c r="N47" s="128">
        <f t="shared" si="19"/>
        <v>0.23475383264672114</v>
      </c>
      <c r="O47" s="34">
        <f t="shared" si="19"/>
        <v>0.23469410382065325</v>
      </c>
      <c r="P47" s="34">
        <f t="shared" si="2"/>
        <v>0.23417542485366755</v>
      </c>
      <c r="Q47" s="34">
        <f t="shared" si="3"/>
        <v>0.2335506690530981</v>
      </c>
      <c r="R47" s="85">
        <f t="shared" si="3"/>
        <v>0.23275412503389725</v>
      </c>
      <c r="S47" s="85">
        <f t="shared" si="3"/>
        <v>0.23246341213795926</v>
      </c>
    </row>
    <row r="48" spans="1:19" x14ac:dyDescent="0.2">
      <c r="A48" s="33" t="s">
        <v>84</v>
      </c>
      <c r="B48" s="34">
        <f>B22/B22</f>
        <v>1</v>
      </c>
      <c r="C48" s="34">
        <f t="shared" ref="C48:O48" si="20">C22/C22</f>
        <v>1</v>
      </c>
      <c r="D48" s="34">
        <f t="shared" si="20"/>
        <v>1</v>
      </c>
      <c r="E48" s="34">
        <f t="shared" si="20"/>
        <v>1</v>
      </c>
      <c r="F48" s="34">
        <f t="shared" si="20"/>
        <v>1</v>
      </c>
      <c r="G48" s="34">
        <f t="shared" si="20"/>
        <v>1</v>
      </c>
      <c r="H48" s="34">
        <f t="shared" si="20"/>
        <v>1</v>
      </c>
      <c r="I48" s="34">
        <f t="shared" si="20"/>
        <v>1</v>
      </c>
      <c r="J48" s="34">
        <f t="shared" si="20"/>
        <v>1</v>
      </c>
      <c r="K48" s="34">
        <f t="shared" si="20"/>
        <v>1</v>
      </c>
      <c r="L48" s="34">
        <f t="shared" si="20"/>
        <v>1</v>
      </c>
      <c r="M48" s="34">
        <f t="shared" si="20"/>
        <v>1</v>
      </c>
      <c r="N48" s="34">
        <f t="shared" si="20"/>
        <v>1</v>
      </c>
      <c r="O48" s="34">
        <f t="shared" si="20"/>
        <v>1</v>
      </c>
      <c r="P48" s="34">
        <f t="shared" si="2"/>
        <v>1</v>
      </c>
      <c r="Q48" s="34">
        <f t="shared" si="3"/>
        <v>1</v>
      </c>
      <c r="R48" s="85">
        <f t="shared" si="3"/>
        <v>1</v>
      </c>
      <c r="S48" s="85">
        <f t="shared" si="3"/>
        <v>1</v>
      </c>
    </row>
    <row r="50" spans="1:19" ht="15.75" x14ac:dyDescent="0.2">
      <c r="A50" s="161" t="s">
        <v>105</v>
      </c>
      <c r="B50" s="161"/>
      <c r="C50" s="161"/>
      <c r="D50" s="161"/>
      <c r="E50" s="161"/>
      <c r="F50" s="161"/>
      <c r="G50" s="161"/>
      <c r="H50" s="161"/>
      <c r="I50" s="161"/>
      <c r="J50" s="161"/>
      <c r="K50" s="161"/>
      <c r="L50" s="161"/>
      <c r="M50" s="161"/>
      <c r="N50" s="161"/>
    </row>
    <row r="51" spans="1:19" x14ac:dyDescent="0.2">
      <c r="N51" s="111"/>
      <c r="O51" s="111"/>
    </row>
    <row r="52" spans="1:19" x14ac:dyDescent="0.2">
      <c r="A52" s="31"/>
      <c r="B52" s="32" t="s">
        <v>2</v>
      </c>
      <c r="C52" s="32" t="s">
        <v>3</v>
      </c>
      <c r="D52" s="32" t="s">
        <v>4</v>
      </c>
      <c r="E52" s="32" t="s">
        <v>5</v>
      </c>
      <c r="F52" s="32" t="s">
        <v>6</v>
      </c>
      <c r="G52" s="32">
        <v>2006</v>
      </c>
      <c r="H52" s="32">
        <v>2007</v>
      </c>
      <c r="I52" s="32">
        <v>2008</v>
      </c>
      <c r="J52" s="32">
        <v>2009</v>
      </c>
      <c r="K52" s="32">
        <v>2010</v>
      </c>
      <c r="L52" s="32">
        <v>2011</v>
      </c>
      <c r="M52" s="32">
        <v>2012</v>
      </c>
      <c r="N52" s="129">
        <v>2013</v>
      </c>
      <c r="O52" s="129">
        <v>2014</v>
      </c>
      <c r="P52" s="32">
        <v>2015</v>
      </c>
      <c r="Q52" s="74">
        <v>2016</v>
      </c>
      <c r="R52" s="74">
        <v>2017</v>
      </c>
      <c r="S52" s="74">
        <v>2018</v>
      </c>
    </row>
    <row r="53" spans="1:19" x14ac:dyDescent="0.2">
      <c r="A53" s="33" t="s">
        <v>17</v>
      </c>
      <c r="B53" s="34">
        <f t="shared" ref="B53:O53" si="21">B13/B21</f>
        <v>4.5328201838785546E-2</v>
      </c>
      <c r="C53" s="34">
        <f t="shared" si="21"/>
        <v>4.5560008437038599E-2</v>
      </c>
      <c r="D53" s="34">
        <f t="shared" si="21"/>
        <v>4.5746887966804976E-2</v>
      </c>
      <c r="E53" s="34">
        <f t="shared" si="21"/>
        <v>4.6021681325424425E-2</v>
      </c>
      <c r="F53" s="34">
        <f t="shared" si="21"/>
        <v>4.6061955861510427E-2</v>
      </c>
      <c r="G53" s="34">
        <f t="shared" si="21"/>
        <v>4.5855026031237485E-2</v>
      </c>
      <c r="H53" s="34">
        <f t="shared" si="21"/>
        <v>4.5715985719952397E-2</v>
      </c>
      <c r="I53" s="34">
        <f t="shared" si="21"/>
        <v>4.5704737566345584E-2</v>
      </c>
      <c r="J53" s="34">
        <f t="shared" si="21"/>
        <v>4.5547445255474453E-2</v>
      </c>
      <c r="K53" s="34">
        <f t="shared" si="21"/>
        <v>4.5559622423425157E-2</v>
      </c>
      <c r="L53" s="34">
        <f t="shared" si="21"/>
        <v>4.6321263482280432E-2</v>
      </c>
      <c r="M53" s="34">
        <f t="shared" si="21"/>
        <v>4.6605681271064035E-2</v>
      </c>
      <c r="N53" s="34">
        <f t="shared" si="21"/>
        <v>4.6797084771768319E-2</v>
      </c>
      <c r="O53" s="34">
        <f t="shared" si="21"/>
        <v>4.6390778533635678E-2</v>
      </c>
      <c r="P53" s="34">
        <f t="shared" ref="P53:P59" si="22">P13/$P$21</f>
        <v>4.5995168184352349E-2</v>
      </c>
      <c r="Q53" s="34">
        <f>Q13/(Q$21)</f>
        <v>4.5889973542559984E-2</v>
      </c>
      <c r="R53" s="85">
        <f>R13/R$21</f>
        <v>4.5886359562645633E-2</v>
      </c>
      <c r="S53" s="85">
        <f>S13/(S$21)</f>
        <v>4.5874790877872676E-2</v>
      </c>
    </row>
    <row r="54" spans="1:19" x14ac:dyDescent="0.2">
      <c r="A54" s="33" t="s">
        <v>18</v>
      </c>
      <c r="B54" s="34">
        <f t="shared" ref="B54:O54" si="23">B14/B21</f>
        <v>4.5862732520846695E-2</v>
      </c>
      <c r="C54" s="34">
        <f t="shared" si="23"/>
        <v>4.5454545454545456E-2</v>
      </c>
      <c r="D54" s="34">
        <f t="shared" si="23"/>
        <v>4.5228215767634854E-2</v>
      </c>
      <c r="E54" s="34">
        <f t="shared" si="23"/>
        <v>4.4998977295970549E-2</v>
      </c>
      <c r="F54" s="34">
        <f t="shared" si="23"/>
        <v>4.4644664911925494E-2</v>
      </c>
      <c r="G54" s="34">
        <f t="shared" si="23"/>
        <v>4.435322386864237E-2</v>
      </c>
      <c r="H54" s="34">
        <f t="shared" si="23"/>
        <v>4.4030146767155894E-2</v>
      </c>
      <c r="I54" s="34">
        <f t="shared" si="23"/>
        <v>4.3935521918616077E-2</v>
      </c>
      <c r="J54" s="34">
        <f t="shared" si="23"/>
        <v>4.3795620437956206E-2</v>
      </c>
      <c r="K54" s="34">
        <f t="shared" si="23"/>
        <v>4.3825852436910034E-2</v>
      </c>
      <c r="L54" s="34">
        <f t="shared" si="23"/>
        <v>4.4491525423728813E-2</v>
      </c>
      <c r="M54" s="34">
        <f t="shared" si="23"/>
        <v>4.4872412132883968E-2</v>
      </c>
      <c r="N54" s="34">
        <f t="shared" si="23"/>
        <v>4.67011891062524E-2</v>
      </c>
      <c r="O54" s="34">
        <f t="shared" si="23"/>
        <v>4.6579743008314439E-2</v>
      </c>
      <c r="P54" s="34">
        <f t="shared" si="22"/>
        <v>4.6366846311094591E-2</v>
      </c>
      <c r="Q54" s="34">
        <f t="shared" ref="Q54:Q59" si="24">Q14/(Q$21)</f>
        <v>4.6163671197883407E-2</v>
      </c>
      <c r="R54" s="85">
        <f t="shared" ref="R54:R59" si="25">R14/R$21</f>
        <v>4.6065603154687218E-2</v>
      </c>
      <c r="S54" s="85">
        <f t="shared" ref="S54:S59" si="26">S14/(S$21)</f>
        <v>4.5698688033811746E-2</v>
      </c>
    </row>
    <row r="55" spans="1:19" x14ac:dyDescent="0.2">
      <c r="A55" s="33" t="s">
        <v>19</v>
      </c>
      <c r="B55" s="34">
        <f t="shared" ref="B55:O55" si="27">B15/B21</f>
        <v>4.3510797519777634E-2</v>
      </c>
      <c r="C55" s="34">
        <f t="shared" si="27"/>
        <v>4.3450748787175704E-2</v>
      </c>
      <c r="D55" s="34">
        <f t="shared" si="27"/>
        <v>4.3360995850622405E-2</v>
      </c>
      <c r="E55" s="34">
        <f t="shared" si="27"/>
        <v>4.3464921251789732E-2</v>
      </c>
      <c r="F55" s="34">
        <f t="shared" si="27"/>
        <v>4.3531079165823043E-2</v>
      </c>
      <c r="G55" s="34">
        <f t="shared" si="27"/>
        <v>4.3652382859431314E-2</v>
      </c>
      <c r="H55" s="34">
        <f t="shared" si="27"/>
        <v>4.3633478778262597E-2</v>
      </c>
      <c r="I55" s="34">
        <f t="shared" si="27"/>
        <v>4.3738942402201691E-2</v>
      </c>
      <c r="J55" s="34">
        <f t="shared" si="27"/>
        <v>4.3795620437956206E-2</v>
      </c>
      <c r="K55" s="34">
        <f t="shared" si="27"/>
        <v>4.3633211327297243E-2</v>
      </c>
      <c r="L55" s="34">
        <f t="shared" si="27"/>
        <v>4.3913713405238829E-2</v>
      </c>
      <c r="M55" s="34">
        <f t="shared" si="27"/>
        <v>4.4005777563793931E-2</v>
      </c>
      <c r="N55" s="34">
        <f t="shared" si="27"/>
        <v>4.2865362485615649E-2</v>
      </c>
      <c r="O55" s="34">
        <f t="shared" si="27"/>
        <v>4.2328042328042326E-2</v>
      </c>
      <c r="P55" s="34">
        <f t="shared" si="22"/>
        <v>4.2092547853558815E-2</v>
      </c>
      <c r="Q55" s="34">
        <f t="shared" si="24"/>
        <v>4.1510811057385272E-2</v>
      </c>
      <c r="R55" s="85">
        <f t="shared" si="25"/>
        <v>4.1405269761606023E-2</v>
      </c>
      <c r="S55" s="85">
        <f t="shared" si="26"/>
        <v>4.1031962666197061E-2</v>
      </c>
    </row>
    <row r="56" spans="1:19" x14ac:dyDescent="0.2">
      <c r="A56" s="33" t="s">
        <v>20</v>
      </c>
      <c r="B56" s="34">
        <f t="shared" ref="B56:O56" si="28">B16/B21</f>
        <v>3.3247808424203551E-2</v>
      </c>
      <c r="C56" s="34">
        <f t="shared" si="28"/>
        <v>3.2798987555368066E-2</v>
      </c>
      <c r="D56" s="34">
        <f t="shared" si="28"/>
        <v>3.257261410788382E-2</v>
      </c>
      <c r="E56" s="34">
        <f t="shared" si="28"/>
        <v>3.2215176927797094E-2</v>
      </c>
      <c r="F56" s="34">
        <f t="shared" si="28"/>
        <v>3.219275156914355E-2</v>
      </c>
      <c r="G56" s="34">
        <f t="shared" si="28"/>
        <v>3.2138566279535444E-2</v>
      </c>
      <c r="H56" s="34">
        <f t="shared" si="28"/>
        <v>3.1931773105910354E-2</v>
      </c>
      <c r="I56" s="34">
        <f t="shared" si="28"/>
        <v>3.1845881659131117E-2</v>
      </c>
      <c r="J56" s="34">
        <f t="shared" si="28"/>
        <v>3.1727493917274939E-2</v>
      </c>
      <c r="K56" s="34">
        <f t="shared" si="28"/>
        <v>3.1496821421691391E-2</v>
      </c>
      <c r="L56" s="34">
        <f t="shared" si="28"/>
        <v>3.1683359013867492E-2</v>
      </c>
      <c r="M56" s="34">
        <f t="shared" si="28"/>
        <v>3.1680308136735676E-2</v>
      </c>
      <c r="N56" s="34">
        <f t="shared" si="28"/>
        <v>3.1645569620253167E-2</v>
      </c>
      <c r="O56" s="34">
        <f t="shared" si="28"/>
        <v>3.0990173847316706E-2</v>
      </c>
      <c r="P56" s="34">
        <f t="shared" si="22"/>
        <v>3.038468686117822E-2</v>
      </c>
      <c r="Q56" s="34">
        <f t="shared" si="24"/>
        <v>2.9650579326703768E-2</v>
      </c>
      <c r="R56" s="85">
        <f t="shared" si="25"/>
        <v>2.9127083706757484E-2</v>
      </c>
      <c r="S56" s="85">
        <f t="shared" si="26"/>
        <v>2.8704763581931848E-2</v>
      </c>
    </row>
    <row r="57" spans="1:19" x14ac:dyDescent="0.2">
      <c r="A57" s="35" t="s">
        <v>21</v>
      </c>
      <c r="B57" s="34">
        <f t="shared" ref="B57:O57" si="29">B17/B21</f>
        <v>0.53100277955954667</v>
      </c>
      <c r="C57" s="34">
        <f t="shared" si="29"/>
        <v>0.53269352457287489</v>
      </c>
      <c r="D57" s="34">
        <f t="shared" si="29"/>
        <v>0.53475103734439833</v>
      </c>
      <c r="E57" s="34">
        <f t="shared" si="29"/>
        <v>0.5367150746573941</v>
      </c>
      <c r="F57" s="34">
        <f t="shared" si="29"/>
        <v>0.53846932577444828</v>
      </c>
      <c r="G57" s="34">
        <f t="shared" si="29"/>
        <v>0.54064877853424109</v>
      </c>
      <c r="H57" s="34">
        <f t="shared" si="29"/>
        <v>0.54234430781435938</v>
      </c>
      <c r="I57" s="34">
        <f t="shared" si="29"/>
        <v>0.54344407312758014</v>
      </c>
      <c r="J57" s="34">
        <f t="shared" si="29"/>
        <v>0.54423357664233574</v>
      </c>
      <c r="K57" s="34">
        <f t="shared" si="29"/>
        <v>0.54488537853978036</v>
      </c>
      <c r="L57" s="34">
        <f t="shared" si="29"/>
        <v>0.53996533127889057</v>
      </c>
      <c r="M57" s="34">
        <f t="shared" si="29"/>
        <v>0.53808377467501201</v>
      </c>
      <c r="N57" s="34">
        <f t="shared" si="29"/>
        <v>0.53979670118910628</v>
      </c>
      <c r="O57" s="34">
        <f t="shared" si="29"/>
        <v>0.54261148904006051</v>
      </c>
      <c r="P57" s="34">
        <f t="shared" si="22"/>
        <v>0.54488013380412559</v>
      </c>
      <c r="Q57" s="34">
        <f t="shared" si="24"/>
        <v>0.54730407809506432</v>
      </c>
      <c r="R57" s="85">
        <f t="shared" si="25"/>
        <v>0.54848539164724863</v>
      </c>
      <c r="S57" s="85">
        <f t="shared" si="26"/>
        <v>0.5496169763141675</v>
      </c>
    </row>
    <row r="58" spans="1:19" x14ac:dyDescent="0.2">
      <c r="A58" s="33" t="s">
        <v>22</v>
      </c>
      <c r="B58" s="34">
        <f t="shared" ref="B58:O58" si="30">B18/B21</f>
        <v>0.2013042548642292</v>
      </c>
      <c r="C58" s="34">
        <f t="shared" si="30"/>
        <v>0.20143429656190678</v>
      </c>
      <c r="D58" s="34">
        <f t="shared" si="30"/>
        <v>0.20072614107883818</v>
      </c>
      <c r="E58" s="34">
        <f t="shared" si="30"/>
        <v>0.2003477193700143</v>
      </c>
      <c r="F58" s="34">
        <f t="shared" si="30"/>
        <v>0.20034419923061347</v>
      </c>
      <c r="G58" s="34">
        <f t="shared" si="30"/>
        <v>0.2000400480576692</v>
      </c>
      <c r="H58" s="34">
        <f t="shared" si="30"/>
        <v>0.20001983339944465</v>
      </c>
      <c r="I58" s="34">
        <f t="shared" si="30"/>
        <v>0.20001965795164145</v>
      </c>
      <c r="J58" s="34">
        <f t="shared" si="30"/>
        <v>0.19990267639902676</v>
      </c>
      <c r="K58" s="34">
        <f t="shared" si="30"/>
        <v>0.19976883066846465</v>
      </c>
      <c r="L58" s="34">
        <f t="shared" si="30"/>
        <v>0.20213790446841295</v>
      </c>
      <c r="M58" s="34">
        <f t="shared" si="30"/>
        <v>0.20337024554646124</v>
      </c>
      <c r="N58" s="34">
        <f t="shared" si="30"/>
        <v>0.2002301495972382</v>
      </c>
      <c r="O58" s="34">
        <f t="shared" si="30"/>
        <v>0.19992441421012849</v>
      </c>
      <c r="P58" s="34">
        <f t="shared" si="22"/>
        <v>0.19977699312395467</v>
      </c>
      <c r="Q58" s="34">
        <f t="shared" si="24"/>
        <v>0.19998175348964511</v>
      </c>
      <c r="R58" s="85">
        <f t="shared" si="25"/>
        <v>0.20093206667861624</v>
      </c>
      <c r="S58" s="85">
        <f t="shared" si="26"/>
        <v>0.20181385929382759</v>
      </c>
    </row>
    <row r="59" spans="1:19" x14ac:dyDescent="0.2">
      <c r="A59" s="33" t="s">
        <v>23</v>
      </c>
      <c r="B59" s="34">
        <f t="shared" ref="B59:O59" si="31">B19/B21</f>
        <v>9.9743425272610653E-2</v>
      </c>
      <c r="C59" s="34">
        <f t="shared" si="31"/>
        <v>9.860788863109049E-2</v>
      </c>
      <c r="D59" s="34">
        <f t="shared" si="31"/>
        <v>9.7614107883817428E-2</v>
      </c>
      <c r="E59" s="34">
        <f t="shared" si="31"/>
        <v>9.6236449171609742E-2</v>
      </c>
      <c r="F59" s="34">
        <f t="shared" si="31"/>
        <v>9.4857258554363236E-2</v>
      </c>
      <c r="G59" s="34">
        <f t="shared" si="31"/>
        <v>9.3311974369243086E-2</v>
      </c>
      <c r="H59" s="34">
        <f t="shared" si="31"/>
        <v>9.2225307417691388E-2</v>
      </c>
      <c r="I59" s="34">
        <f t="shared" si="31"/>
        <v>9.1409475132691168E-2</v>
      </c>
      <c r="J59" s="34">
        <f t="shared" si="31"/>
        <v>9.0997566909975666E-2</v>
      </c>
      <c r="K59" s="34">
        <f t="shared" si="31"/>
        <v>9.0733962627624731E-2</v>
      </c>
      <c r="L59" s="34">
        <f t="shared" si="31"/>
        <v>9.139060092449923E-2</v>
      </c>
      <c r="M59" s="34">
        <f t="shared" si="31"/>
        <v>9.1381800674049107E-2</v>
      </c>
      <c r="N59" s="34">
        <f t="shared" si="31"/>
        <v>9.2059838895281937E-2</v>
      </c>
      <c r="O59" s="34">
        <f t="shared" si="31"/>
        <v>9.1175359032501888E-2</v>
      </c>
      <c r="P59" s="34">
        <f t="shared" si="22"/>
        <v>9.0410704330050176E-2</v>
      </c>
      <c r="Q59" s="34">
        <f t="shared" si="24"/>
        <v>8.9407900738983664E-2</v>
      </c>
      <c r="R59" s="85">
        <f t="shared" si="25"/>
        <v>8.8187847284459581E-2</v>
      </c>
      <c r="S59" s="85">
        <f t="shared" si="26"/>
        <v>8.7258959232191596E-2</v>
      </c>
    </row>
    <row r="60" spans="1:19" x14ac:dyDescent="0.2">
      <c r="A60" s="33" t="s">
        <v>24</v>
      </c>
      <c r="B60" s="34">
        <f t="shared" ref="B60:O60" si="32">B21/B21</f>
        <v>1</v>
      </c>
      <c r="C60" s="34">
        <f t="shared" si="32"/>
        <v>1</v>
      </c>
      <c r="D60" s="34">
        <f t="shared" si="32"/>
        <v>1</v>
      </c>
      <c r="E60" s="34">
        <f t="shared" si="32"/>
        <v>1</v>
      </c>
      <c r="F60" s="34">
        <f t="shared" si="32"/>
        <v>1</v>
      </c>
      <c r="G60" s="34">
        <f t="shared" si="32"/>
        <v>1</v>
      </c>
      <c r="H60" s="34">
        <f t="shared" si="32"/>
        <v>1</v>
      </c>
      <c r="I60" s="34">
        <f t="shared" si="32"/>
        <v>1</v>
      </c>
      <c r="J60" s="34">
        <f t="shared" si="32"/>
        <v>1</v>
      </c>
      <c r="K60" s="34">
        <f t="shared" si="32"/>
        <v>1</v>
      </c>
      <c r="L60" s="34">
        <f t="shared" si="32"/>
        <v>1</v>
      </c>
      <c r="M60" s="34">
        <f t="shared" si="32"/>
        <v>1</v>
      </c>
      <c r="N60" s="34">
        <f t="shared" si="32"/>
        <v>1</v>
      </c>
      <c r="O60" s="34">
        <f t="shared" si="32"/>
        <v>1</v>
      </c>
      <c r="P60" s="34">
        <f>P21/$P$21</f>
        <v>1</v>
      </c>
      <c r="Q60" s="34">
        <f>Q21/(Q$21)</f>
        <v>1</v>
      </c>
      <c r="R60" s="85">
        <f>R21/R$21</f>
        <v>1</v>
      </c>
      <c r="S60" s="85">
        <f>S21/(S$21)</f>
        <v>1</v>
      </c>
    </row>
    <row r="63" spans="1:19" x14ac:dyDescent="0.2">
      <c r="A63" s="24"/>
      <c r="B63" s="24"/>
      <c r="C63" s="24"/>
      <c r="D63" s="24"/>
      <c r="E63" s="24"/>
      <c r="F63" s="24"/>
      <c r="G63" s="24"/>
      <c r="H63" s="24"/>
      <c r="I63" s="24"/>
      <c r="J63" s="24"/>
      <c r="K63" s="24"/>
      <c r="L63" s="24"/>
      <c r="M63" s="24"/>
      <c r="N63" s="24"/>
      <c r="O63" s="24"/>
    </row>
    <row r="64" spans="1:19" x14ac:dyDescent="0.2">
      <c r="A64" s="24"/>
      <c r="B64" s="48"/>
      <c r="C64" s="48"/>
      <c r="D64" s="48"/>
      <c r="E64" s="48"/>
      <c r="F64" s="48"/>
      <c r="G64" s="48"/>
      <c r="H64" s="48"/>
      <c r="I64" s="48"/>
      <c r="J64" s="48"/>
      <c r="K64" s="48"/>
      <c r="L64" s="48"/>
      <c r="M64" s="48"/>
      <c r="N64" s="48"/>
      <c r="O64" s="48"/>
    </row>
    <row r="65" spans="1:15" x14ac:dyDescent="0.2">
      <c r="A65" s="24"/>
      <c r="B65" s="48"/>
      <c r="C65" s="48"/>
      <c r="D65" s="48"/>
      <c r="E65" s="48"/>
      <c r="F65" s="48"/>
      <c r="G65" s="48"/>
      <c r="H65" s="48"/>
      <c r="I65" s="48"/>
      <c r="J65" s="48"/>
      <c r="K65" s="48"/>
      <c r="L65" s="48"/>
      <c r="M65" s="48"/>
      <c r="N65" s="48"/>
      <c r="O65" s="48"/>
    </row>
    <row r="66" spans="1:15" x14ac:dyDescent="0.2">
      <c r="A66" s="24"/>
      <c r="B66" s="48"/>
      <c r="C66" s="48"/>
      <c r="D66" s="48"/>
      <c r="E66" s="48"/>
      <c r="F66" s="48"/>
      <c r="G66" s="48"/>
      <c r="H66" s="48"/>
      <c r="I66" s="48"/>
      <c r="J66" s="48"/>
      <c r="K66" s="48"/>
      <c r="L66" s="48"/>
      <c r="M66" s="48"/>
      <c r="N66" s="48"/>
      <c r="O66" s="48"/>
    </row>
    <row r="67" spans="1:15" x14ac:dyDescent="0.2">
      <c r="A67" s="24"/>
      <c r="B67" s="48"/>
      <c r="C67" s="48"/>
      <c r="D67" s="48"/>
      <c r="E67" s="48"/>
      <c r="F67" s="48"/>
      <c r="G67" s="48"/>
      <c r="H67" s="48"/>
      <c r="I67" s="48"/>
      <c r="J67" s="48"/>
      <c r="K67" s="48"/>
      <c r="L67" s="48"/>
      <c r="M67" s="48"/>
      <c r="N67" s="48"/>
      <c r="O67" s="48"/>
    </row>
    <row r="68" spans="1:15" x14ac:dyDescent="0.2">
      <c r="A68" s="24"/>
      <c r="B68" s="48"/>
      <c r="C68" s="48"/>
      <c r="D68" s="48"/>
      <c r="E68" s="48"/>
      <c r="F68" s="48"/>
      <c r="G68" s="48"/>
      <c r="H68" s="48"/>
      <c r="I68" s="48"/>
      <c r="J68" s="48"/>
      <c r="K68" s="48"/>
      <c r="L68" s="48"/>
      <c r="M68" s="48"/>
      <c r="N68" s="48"/>
      <c r="O68" s="48"/>
    </row>
    <row r="69" spans="1:15" x14ac:dyDescent="0.2">
      <c r="A69" s="24"/>
      <c r="B69" s="48"/>
      <c r="C69" s="48"/>
      <c r="D69" s="48"/>
      <c r="E69" s="48"/>
      <c r="F69" s="48"/>
      <c r="G69" s="48"/>
      <c r="H69" s="48"/>
      <c r="I69" s="48"/>
      <c r="J69" s="48"/>
      <c r="K69" s="48"/>
      <c r="L69" s="48"/>
      <c r="M69" s="48"/>
      <c r="N69" s="48"/>
      <c r="O69" s="48"/>
    </row>
    <row r="70" spans="1:15" x14ac:dyDescent="0.2">
      <c r="A70" s="24"/>
      <c r="B70" s="48"/>
      <c r="C70" s="48"/>
      <c r="D70" s="48"/>
      <c r="E70" s="48"/>
      <c r="F70" s="48"/>
      <c r="G70" s="48"/>
      <c r="H70" s="48"/>
      <c r="I70" s="48"/>
      <c r="J70" s="48"/>
      <c r="K70" s="48"/>
      <c r="L70" s="48"/>
      <c r="M70" s="48"/>
      <c r="N70" s="48"/>
      <c r="O70" s="48"/>
    </row>
    <row r="71" spans="1:15" x14ac:dyDescent="0.2">
      <c r="A71" s="24"/>
      <c r="B71" s="48"/>
      <c r="C71" s="48"/>
      <c r="D71" s="48"/>
      <c r="E71" s="48"/>
      <c r="F71" s="48"/>
      <c r="G71" s="48"/>
      <c r="H71" s="48"/>
      <c r="I71" s="48"/>
      <c r="J71" s="48"/>
      <c r="K71" s="48"/>
      <c r="L71" s="48"/>
      <c r="M71" s="48"/>
      <c r="N71" s="48"/>
      <c r="O71" s="48"/>
    </row>
  </sheetData>
  <sortState ref="A66:O72">
    <sortCondition descending="1" ref="O66:O72"/>
  </sortState>
  <mergeCells count="5">
    <mergeCell ref="A50:N50"/>
    <mergeCell ref="A1:N1"/>
    <mergeCell ref="A27:N27"/>
    <mergeCell ref="A23:P23"/>
    <mergeCell ref="A24:P24"/>
  </mergeCells>
  <pageMargins left="0.7" right="0.7" top="0.75" bottom="0.75" header="0.3" footer="0.3"/>
  <pageSetup paperSize="9" scale="66" fitToHeight="0" orientation="landscape" r:id="rId1"/>
  <ignoredErrors>
    <ignoredError sqref="B3 B29:F29 B52:F52 D3:F3" numberStoredAsText="1"/>
    <ignoredError sqref="R58:R60 R53:R5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7" zoomScale="70" zoomScaleNormal="70" workbookViewId="0">
      <selection activeCell="W34" sqref="W34"/>
    </sheetView>
  </sheetViews>
  <sheetFormatPr defaultColWidth="9" defaultRowHeight="14.25" x14ac:dyDescent="0.2"/>
  <cols>
    <col min="1" max="16384" width="9" style="3"/>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4"/>
  <sheetViews>
    <sheetView zoomScale="80" zoomScaleNormal="80" workbookViewId="0">
      <selection activeCell="S23" sqref="S23"/>
    </sheetView>
  </sheetViews>
  <sheetFormatPr defaultColWidth="9" defaultRowHeight="14.25" x14ac:dyDescent="0.2"/>
  <cols>
    <col min="1" max="1" width="2" style="3" customWidth="1"/>
    <col min="2" max="2" width="19.5" style="3" customWidth="1"/>
    <col min="3" max="5" width="11.75" style="3" customWidth="1"/>
    <col min="6" max="9" width="9.5" style="3" customWidth="1"/>
    <col min="10" max="11" width="11.375" style="3" customWidth="1"/>
    <col min="12" max="20" width="8.875" style="3" customWidth="1"/>
    <col min="21" max="16384" width="9" style="3"/>
  </cols>
  <sheetData>
    <row r="1" spans="1:20" s="7" customFormat="1" ht="24.95" customHeight="1" x14ac:dyDescent="0.2">
      <c r="A1" s="179" t="s">
        <v>118</v>
      </c>
      <c r="B1" s="179"/>
      <c r="C1" s="179"/>
      <c r="D1" s="179"/>
      <c r="E1" s="179"/>
      <c r="F1" s="179"/>
      <c r="G1" s="179"/>
      <c r="H1" s="179"/>
      <c r="I1" s="179"/>
      <c r="J1" s="179"/>
      <c r="K1" s="179"/>
    </row>
    <row r="2" spans="1:20" ht="15" customHeight="1" x14ac:dyDescent="0.2">
      <c r="A2" s="170" t="s">
        <v>82</v>
      </c>
      <c r="B2" s="170"/>
      <c r="C2" s="176" t="s">
        <v>119</v>
      </c>
      <c r="D2" s="177"/>
      <c r="E2" s="177"/>
      <c r="F2" s="177"/>
      <c r="G2" s="177"/>
      <c r="H2" s="177"/>
      <c r="I2" s="178"/>
      <c r="J2" s="171" t="s">
        <v>107</v>
      </c>
      <c r="K2" s="171"/>
      <c r="L2" s="171" t="s">
        <v>116</v>
      </c>
      <c r="M2" s="171"/>
      <c r="N2" s="171" t="s">
        <v>123</v>
      </c>
      <c r="O2" s="171"/>
      <c r="P2" s="175" t="s">
        <v>124</v>
      </c>
      <c r="Q2" s="175"/>
      <c r="R2" s="175" t="s">
        <v>134</v>
      </c>
      <c r="S2" s="175"/>
      <c r="T2" s="80"/>
    </row>
    <row r="3" spans="1:20" s="8" customFormat="1" ht="24" customHeight="1" x14ac:dyDescent="0.2">
      <c r="A3" s="170"/>
      <c r="B3" s="170"/>
      <c r="C3" s="172">
        <v>2006</v>
      </c>
      <c r="D3" s="172">
        <v>2013</v>
      </c>
      <c r="E3" s="173">
        <v>2014</v>
      </c>
      <c r="F3" s="173">
        <v>2015</v>
      </c>
      <c r="G3" s="173">
        <v>2016</v>
      </c>
      <c r="H3" s="173">
        <v>2017</v>
      </c>
      <c r="I3" s="173">
        <v>2018</v>
      </c>
      <c r="J3" s="171"/>
      <c r="K3" s="171"/>
      <c r="L3" s="171"/>
      <c r="M3" s="171"/>
      <c r="N3" s="171"/>
      <c r="O3" s="171"/>
      <c r="P3" s="175"/>
      <c r="Q3" s="175"/>
      <c r="R3" s="175"/>
      <c r="S3" s="175"/>
      <c r="T3" s="80"/>
    </row>
    <row r="4" spans="1:20" x14ac:dyDescent="0.2">
      <c r="A4" s="170"/>
      <c r="B4" s="170"/>
      <c r="C4" s="172"/>
      <c r="D4" s="172"/>
      <c r="E4" s="174"/>
      <c r="F4" s="174"/>
      <c r="G4" s="174"/>
      <c r="H4" s="174"/>
      <c r="I4" s="174"/>
      <c r="J4" s="9" t="s">
        <v>55</v>
      </c>
      <c r="K4" s="9" t="s">
        <v>83</v>
      </c>
      <c r="L4" s="55" t="s">
        <v>55</v>
      </c>
      <c r="M4" s="55" t="s">
        <v>56</v>
      </c>
      <c r="N4" s="69" t="s">
        <v>55</v>
      </c>
      <c r="O4" s="87" t="s">
        <v>56</v>
      </c>
      <c r="P4" s="74" t="s">
        <v>55</v>
      </c>
      <c r="Q4" s="74" t="s">
        <v>125</v>
      </c>
      <c r="R4" s="74" t="s">
        <v>55</v>
      </c>
      <c r="S4" s="144" t="s">
        <v>56</v>
      </c>
      <c r="T4" s="95"/>
    </row>
    <row r="5" spans="1:20" x14ac:dyDescent="0.2">
      <c r="A5" s="165" t="s">
        <v>57</v>
      </c>
      <c r="B5" s="166"/>
      <c r="C5" s="62">
        <v>152700</v>
      </c>
      <c r="D5" s="62">
        <v>164700</v>
      </c>
      <c r="E5" s="62">
        <v>166000</v>
      </c>
      <c r="F5" s="62">
        <v>168300</v>
      </c>
      <c r="G5" s="92">
        <v>171400</v>
      </c>
      <c r="H5" s="94">
        <v>175400</v>
      </c>
      <c r="I5" s="74">
        <v>179100</v>
      </c>
      <c r="J5" s="63">
        <v>1700</v>
      </c>
      <c r="K5" s="10">
        <v>1.1000000000000001</v>
      </c>
      <c r="L5" s="62">
        <f t="shared" ref="L5:L23" si="0">F5-E5</f>
        <v>2300</v>
      </c>
      <c r="M5" s="106">
        <f t="shared" ref="M5:M23" si="1">L5/E5</f>
        <v>1.3855421686746987E-2</v>
      </c>
      <c r="N5" s="75">
        <f t="shared" ref="N5:N23" si="2">G5-F5</f>
        <v>3100</v>
      </c>
      <c r="O5" s="106">
        <f t="shared" ref="O5:O23" si="3">N5/F5</f>
        <v>1.8419489007724301E-2</v>
      </c>
      <c r="P5" s="94">
        <f t="shared" ref="P5:P23" si="4">H5-G5</f>
        <v>4000</v>
      </c>
      <c r="Q5" s="85">
        <f t="shared" ref="Q5:Q23" si="5">P5/G5</f>
        <v>2.3337222870478413E-2</v>
      </c>
      <c r="R5" s="152">
        <f t="shared" ref="R5:R23" si="6">I5-H5</f>
        <v>3700</v>
      </c>
      <c r="S5" s="153">
        <f t="shared" ref="S5:S23" si="7">R5/H5</f>
        <v>2.1094640820980615E-2</v>
      </c>
      <c r="T5" s="150"/>
    </row>
    <row r="6" spans="1:20" x14ac:dyDescent="0.2">
      <c r="A6" s="165" t="s">
        <v>58</v>
      </c>
      <c r="B6" s="166"/>
      <c r="C6" s="62">
        <v>1373000</v>
      </c>
      <c r="D6" s="62">
        <v>1493200</v>
      </c>
      <c r="E6" s="62">
        <v>1526900</v>
      </c>
      <c r="F6" s="62">
        <v>1569900</v>
      </c>
      <c r="G6" s="92">
        <v>1614500</v>
      </c>
      <c r="H6" s="94">
        <v>1657200</v>
      </c>
      <c r="I6" s="74">
        <v>1695900</v>
      </c>
      <c r="J6" s="63">
        <v>17200</v>
      </c>
      <c r="K6" s="10">
        <v>1.2</v>
      </c>
      <c r="L6" s="62">
        <f t="shared" si="0"/>
        <v>43000</v>
      </c>
      <c r="M6" s="106">
        <f t="shared" si="1"/>
        <v>2.8161634684655185E-2</v>
      </c>
      <c r="N6" s="75">
        <f t="shared" si="2"/>
        <v>44600</v>
      </c>
      <c r="O6" s="106">
        <f t="shared" si="3"/>
        <v>2.8409452831390535E-2</v>
      </c>
      <c r="P6" s="94">
        <f t="shared" si="4"/>
        <v>42700</v>
      </c>
      <c r="Q6" s="85">
        <f t="shared" si="5"/>
        <v>2.644781666150511E-2</v>
      </c>
      <c r="R6" s="152">
        <f t="shared" si="6"/>
        <v>38700</v>
      </c>
      <c r="S6" s="153">
        <f t="shared" si="7"/>
        <v>2.335264301230992E-2</v>
      </c>
      <c r="T6" s="150"/>
    </row>
    <row r="7" spans="1:20" x14ac:dyDescent="0.2">
      <c r="A7" s="165" t="s">
        <v>59</v>
      </c>
      <c r="B7" s="166"/>
      <c r="C7" s="62">
        <v>393200</v>
      </c>
      <c r="D7" s="62">
        <v>424600</v>
      </c>
      <c r="E7" s="62">
        <v>430800</v>
      </c>
      <c r="F7" s="62">
        <v>439100</v>
      </c>
      <c r="G7" s="92">
        <v>449200</v>
      </c>
      <c r="H7" s="94">
        <v>460100</v>
      </c>
      <c r="I7" s="74">
        <v>468800</v>
      </c>
      <c r="J7" s="63">
        <v>4500</v>
      </c>
      <c r="K7" s="10">
        <v>1.1000000000000001</v>
      </c>
      <c r="L7" s="62">
        <f t="shared" si="0"/>
        <v>8300</v>
      </c>
      <c r="M7" s="106">
        <f t="shared" si="1"/>
        <v>1.9266480965645313E-2</v>
      </c>
      <c r="N7" s="75">
        <f t="shared" si="2"/>
        <v>10100</v>
      </c>
      <c r="O7" s="106">
        <f t="shared" si="3"/>
        <v>2.3001594169892964E-2</v>
      </c>
      <c r="P7" s="94">
        <f t="shared" si="4"/>
        <v>10900</v>
      </c>
      <c r="Q7" s="85">
        <f t="shared" si="5"/>
        <v>2.4265360641139804E-2</v>
      </c>
      <c r="R7" s="152">
        <f t="shared" si="6"/>
        <v>8700</v>
      </c>
      <c r="S7" s="153">
        <f t="shared" si="7"/>
        <v>1.8908932840686808E-2</v>
      </c>
      <c r="T7" s="150"/>
    </row>
    <row r="8" spans="1:20" x14ac:dyDescent="0.2">
      <c r="A8" s="165" t="s">
        <v>60</v>
      </c>
      <c r="B8" s="166"/>
      <c r="C8" s="62">
        <v>265300</v>
      </c>
      <c r="D8" s="62">
        <v>279700</v>
      </c>
      <c r="E8" s="62">
        <v>282300</v>
      </c>
      <c r="F8" s="62">
        <v>287100</v>
      </c>
      <c r="G8" s="92">
        <v>293500</v>
      </c>
      <c r="H8" s="94">
        <v>299900</v>
      </c>
      <c r="I8" s="74">
        <v>305700</v>
      </c>
      <c r="J8" s="63">
        <v>2100</v>
      </c>
      <c r="K8" s="10">
        <v>0.8</v>
      </c>
      <c r="L8" s="62">
        <f t="shared" si="0"/>
        <v>4800</v>
      </c>
      <c r="M8" s="106">
        <f t="shared" si="1"/>
        <v>1.7003188097768331E-2</v>
      </c>
      <c r="N8" s="75">
        <f t="shared" si="2"/>
        <v>6400</v>
      </c>
      <c r="O8" s="106">
        <f t="shared" si="3"/>
        <v>2.2291884360849879E-2</v>
      </c>
      <c r="P8" s="94">
        <f t="shared" si="4"/>
        <v>6400</v>
      </c>
      <c r="Q8" s="85">
        <f t="shared" si="5"/>
        <v>2.180579216354344E-2</v>
      </c>
      <c r="R8" s="152">
        <f t="shared" si="6"/>
        <v>5800</v>
      </c>
      <c r="S8" s="153">
        <f t="shared" si="7"/>
        <v>1.9339779926642216E-2</v>
      </c>
      <c r="T8" s="150"/>
    </row>
    <row r="9" spans="1:20" x14ac:dyDescent="0.2">
      <c r="A9" s="165" t="s">
        <v>61</v>
      </c>
      <c r="B9" s="166"/>
      <c r="C9" s="62">
        <v>46000</v>
      </c>
      <c r="D9" s="62">
        <v>47000</v>
      </c>
      <c r="E9" s="62">
        <v>47100</v>
      </c>
      <c r="F9" s="62">
        <v>47400</v>
      </c>
      <c r="G9" s="92">
        <v>47900</v>
      </c>
      <c r="H9" s="94">
        <v>48500</v>
      </c>
      <c r="I9" s="74">
        <v>49100</v>
      </c>
      <c r="J9" s="63">
        <v>100</v>
      </c>
      <c r="K9" s="10">
        <v>0.3</v>
      </c>
      <c r="L9" s="62">
        <f t="shared" si="0"/>
        <v>300</v>
      </c>
      <c r="M9" s="106">
        <f t="shared" si="1"/>
        <v>6.369426751592357E-3</v>
      </c>
      <c r="N9" s="75">
        <f t="shared" si="2"/>
        <v>500</v>
      </c>
      <c r="O9" s="106">
        <f t="shared" si="3"/>
        <v>1.0548523206751054E-2</v>
      </c>
      <c r="P9" s="94">
        <f t="shared" si="4"/>
        <v>600</v>
      </c>
      <c r="Q9" s="85">
        <f t="shared" si="5"/>
        <v>1.2526096033402923E-2</v>
      </c>
      <c r="R9" s="152">
        <f t="shared" si="6"/>
        <v>600</v>
      </c>
      <c r="S9" s="153">
        <f t="shared" si="7"/>
        <v>1.2371134020618556E-2</v>
      </c>
      <c r="T9" s="150"/>
    </row>
    <row r="10" spans="1:20" x14ac:dyDescent="0.2">
      <c r="A10" s="165" t="s">
        <v>62</v>
      </c>
      <c r="B10" s="166"/>
      <c r="C10" s="62">
        <v>152100</v>
      </c>
      <c r="D10" s="62">
        <v>158000</v>
      </c>
      <c r="E10" s="62">
        <v>158900</v>
      </c>
      <c r="F10" s="62">
        <v>160000</v>
      </c>
      <c r="G10" s="92">
        <v>161600</v>
      </c>
      <c r="H10" s="94">
        <v>164000</v>
      </c>
      <c r="I10" s="74">
        <v>165900</v>
      </c>
      <c r="J10" s="63">
        <v>800</v>
      </c>
      <c r="K10" s="10">
        <v>0.5</v>
      </c>
      <c r="L10" s="62">
        <f t="shared" si="0"/>
        <v>1100</v>
      </c>
      <c r="M10" s="106">
        <f t="shared" si="1"/>
        <v>6.9225928256765263E-3</v>
      </c>
      <c r="N10" s="75">
        <f t="shared" si="2"/>
        <v>1600</v>
      </c>
      <c r="O10" s="106">
        <f t="shared" si="3"/>
        <v>0.01</v>
      </c>
      <c r="P10" s="94">
        <f t="shared" si="4"/>
        <v>2400</v>
      </c>
      <c r="Q10" s="85">
        <f t="shared" si="5"/>
        <v>1.4851485148514851E-2</v>
      </c>
      <c r="R10" s="152">
        <f t="shared" si="6"/>
        <v>1900</v>
      </c>
      <c r="S10" s="153">
        <f t="shared" si="7"/>
        <v>1.1585365853658536E-2</v>
      </c>
      <c r="T10" s="150"/>
    </row>
    <row r="11" spans="1:20" x14ac:dyDescent="0.2">
      <c r="A11" s="165" t="s">
        <v>63</v>
      </c>
      <c r="B11" s="166"/>
      <c r="C11" s="62">
        <v>107300</v>
      </c>
      <c r="D11" s="62">
        <v>113600</v>
      </c>
      <c r="E11" s="62">
        <v>114800</v>
      </c>
      <c r="F11" s="62">
        <v>115700</v>
      </c>
      <c r="G11" s="92">
        <v>116700</v>
      </c>
      <c r="H11" s="94">
        <v>118000</v>
      </c>
      <c r="I11" s="74">
        <v>119600</v>
      </c>
      <c r="J11" s="63">
        <v>900</v>
      </c>
      <c r="K11" s="10">
        <v>0.8</v>
      </c>
      <c r="L11" s="62">
        <f t="shared" si="0"/>
        <v>900</v>
      </c>
      <c r="M11" s="106">
        <f t="shared" si="1"/>
        <v>7.8397212543554005E-3</v>
      </c>
      <c r="N11" s="75">
        <f t="shared" si="2"/>
        <v>1000</v>
      </c>
      <c r="O11" s="106">
        <f t="shared" si="3"/>
        <v>8.6430423509075201E-3</v>
      </c>
      <c r="P11" s="94">
        <f t="shared" si="4"/>
        <v>1300</v>
      </c>
      <c r="Q11" s="85">
        <f t="shared" si="5"/>
        <v>1.1139674378748929E-2</v>
      </c>
      <c r="R11" s="152">
        <f t="shared" si="6"/>
        <v>1600</v>
      </c>
      <c r="S11" s="153">
        <f t="shared" si="7"/>
        <v>1.3559322033898305E-2</v>
      </c>
      <c r="T11" s="150"/>
    </row>
    <row r="12" spans="1:20" x14ac:dyDescent="0.2">
      <c r="A12" s="165" t="s">
        <v>64</v>
      </c>
      <c r="B12" s="166"/>
      <c r="C12" s="62">
        <v>229400</v>
      </c>
      <c r="D12" s="62">
        <v>231200</v>
      </c>
      <c r="E12" s="62">
        <v>232500</v>
      </c>
      <c r="F12" s="62">
        <v>234500</v>
      </c>
      <c r="G12" s="92">
        <v>236900</v>
      </c>
      <c r="H12" s="94">
        <v>240300</v>
      </c>
      <c r="I12" s="74">
        <v>243700</v>
      </c>
      <c r="J12" s="63">
        <v>300</v>
      </c>
      <c r="K12" s="10">
        <v>0.1</v>
      </c>
      <c r="L12" s="62">
        <f t="shared" si="0"/>
        <v>2000</v>
      </c>
      <c r="M12" s="106">
        <f t="shared" si="1"/>
        <v>8.6021505376344086E-3</v>
      </c>
      <c r="N12" s="75">
        <f t="shared" si="2"/>
        <v>2400</v>
      </c>
      <c r="O12" s="106">
        <f t="shared" si="3"/>
        <v>1.0234541577825161E-2</v>
      </c>
      <c r="P12" s="94">
        <f t="shared" si="4"/>
        <v>3400</v>
      </c>
      <c r="Q12" s="85">
        <f t="shared" si="5"/>
        <v>1.4352047277332207E-2</v>
      </c>
      <c r="R12" s="152">
        <f t="shared" si="6"/>
        <v>3400</v>
      </c>
      <c r="S12" s="153">
        <f t="shared" si="7"/>
        <v>1.4148980441115273E-2</v>
      </c>
      <c r="T12" s="150"/>
    </row>
    <row r="13" spans="1:20" x14ac:dyDescent="0.2">
      <c r="A13" s="165" t="s">
        <v>65</v>
      </c>
      <c r="B13" s="166"/>
      <c r="C13" s="62">
        <v>466300</v>
      </c>
      <c r="D13" s="62">
        <v>486700</v>
      </c>
      <c r="E13" s="62">
        <v>491400</v>
      </c>
      <c r="F13" s="62">
        <v>496900</v>
      </c>
      <c r="G13" s="92">
        <v>504900</v>
      </c>
      <c r="H13" s="94">
        <v>513900</v>
      </c>
      <c r="I13" s="74">
        <v>521500</v>
      </c>
      <c r="J13" s="63">
        <v>2900</v>
      </c>
      <c r="K13" s="10">
        <v>0.6</v>
      </c>
      <c r="L13" s="62">
        <f t="shared" si="0"/>
        <v>5500</v>
      </c>
      <c r="M13" s="106">
        <f t="shared" si="1"/>
        <v>1.1192511192511193E-2</v>
      </c>
      <c r="N13" s="75">
        <f t="shared" si="2"/>
        <v>8000</v>
      </c>
      <c r="O13" s="106">
        <f t="shared" si="3"/>
        <v>1.6099818877037632E-2</v>
      </c>
      <c r="P13" s="94">
        <f t="shared" si="4"/>
        <v>9000</v>
      </c>
      <c r="Q13" s="85">
        <f t="shared" si="5"/>
        <v>1.7825311942959002E-2</v>
      </c>
      <c r="R13" s="152">
        <f t="shared" si="6"/>
        <v>7600</v>
      </c>
      <c r="S13" s="153">
        <f t="shared" si="7"/>
        <v>1.4788869429850166E-2</v>
      </c>
      <c r="T13" s="150"/>
    </row>
    <row r="14" spans="1:20" x14ac:dyDescent="0.2">
      <c r="A14" s="165" t="s">
        <v>66</v>
      </c>
      <c r="B14" s="166"/>
      <c r="C14" s="62">
        <v>45800</v>
      </c>
      <c r="D14" s="62">
        <v>48800</v>
      </c>
      <c r="E14" s="62">
        <v>49100</v>
      </c>
      <c r="F14" s="62">
        <v>49500</v>
      </c>
      <c r="G14" s="92">
        <v>50300</v>
      </c>
      <c r="H14" s="94">
        <v>51200</v>
      </c>
      <c r="I14" s="74">
        <v>52100</v>
      </c>
      <c r="J14" s="63">
        <v>400</v>
      </c>
      <c r="K14" s="10">
        <v>0.9</v>
      </c>
      <c r="L14" s="62">
        <f t="shared" si="0"/>
        <v>400</v>
      </c>
      <c r="M14" s="106">
        <f t="shared" si="1"/>
        <v>8.1466395112016286E-3</v>
      </c>
      <c r="N14" s="75">
        <f t="shared" si="2"/>
        <v>800</v>
      </c>
      <c r="O14" s="106">
        <f t="shared" si="3"/>
        <v>1.6161616161616162E-2</v>
      </c>
      <c r="P14" s="94">
        <f t="shared" si="4"/>
        <v>900</v>
      </c>
      <c r="Q14" s="85">
        <f t="shared" si="5"/>
        <v>1.7892644135188866E-2</v>
      </c>
      <c r="R14" s="152">
        <f t="shared" si="6"/>
        <v>900</v>
      </c>
      <c r="S14" s="153">
        <f t="shared" si="7"/>
        <v>1.7578125E-2</v>
      </c>
      <c r="T14" s="150"/>
    </row>
    <row r="15" spans="1:20" x14ac:dyDescent="0.2">
      <c r="A15" s="165" t="s">
        <v>67</v>
      </c>
      <c r="B15" s="166"/>
      <c r="C15" s="62">
        <v>44300</v>
      </c>
      <c r="D15" s="62">
        <v>48700</v>
      </c>
      <c r="E15" s="62">
        <v>49300</v>
      </c>
      <c r="F15" s="62">
        <v>49900</v>
      </c>
      <c r="G15" s="92">
        <v>50600</v>
      </c>
      <c r="H15" s="94">
        <v>51400</v>
      </c>
      <c r="I15" s="74">
        <v>51900</v>
      </c>
      <c r="J15" s="63">
        <v>600</v>
      </c>
      <c r="K15" s="10">
        <v>1.4</v>
      </c>
      <c r="L15" s="62">
        <f t="shared" si="0"/>
        <v>600</v>
      </c>
      <c r="M15" s="106">
        <f t="shared" si="1"/>
        <v>1.2170385395537525E-2</v>
      </c>
      <c r="N15" s="75">
        <f t="shared" si="2"/>
        <v>700</v>
      </c>
      <c r="O15" s="106">
        <f t="shared" si="3"/>
        <v>1.4028056112224449E-2</v>
      </c>
      <c r="P15" s="94">
        <f t="shared" si="4"/>
        <v>800</v>
      </c>
      <c r="Q15" s="85">
        <f t="shared" si="5"/>
        <v>1.5810276679841896E-2</v>
      </c>
      <c r="R15" s="152">
        <f t="shared" si="6"/>
        <v>500</v>
      </c>
      <c r="S15" s="153">
        <f t="shared" si="7"/>
        <v>9.727626459143969E-3</v>
      </c>
      <c r="T15" s="150"/>
    </row>
    <row r="16" spans="1:20" x14ac:dyDescent="0.2">
      <c r="A16" s="165" t="s">
        <v>68</v>
      </c>
      <c r="B16" s="166"/>
      <c r="C16" s="62">
        <v>43600</v>
      </c>
      <c r="D16" s="62">
        <v>44700</v>
      </c>
      <c r="E16" s="62">
        <v>44800</v>
      </c>
      <c r="F16" s="62">
        <v>45300</v>
      </c>
      <c r="G16" s="92">
        <v>45500</v>
      </c>
      <c r="H16" s="94">
        <v>46200</v>
      </c>
      <c r="I16" s="74">
        <v>46600</v>
      </c>
      <c r="J16" s="63">
        <v>200</v>
      </c>
      <c r="K16" s="10">
        <v>0.4</v>
      </c>
      <c r="L16" s="62">
        <f t="shared" si="0"/>
        <v>500</v>
      </c>
      <c r="M16" s="106">
        <f t="shared" si="1"/>
        <v>1.1160714285714286E-2</v>
      </c>
      <c r="N16" s="75">
        <f t="shared" si="2"/>
        <v>200</v>
      </c>
      <c r="O16" s="106">
        <f t="shared" si="3"/>
        <v>4.4150110375275938E-3</v>
      </c>
      <c r="P16" s="94">
        <f t="shared" si="4"/>
        <v>700</v>
      </c>
      <c r="Q16" s="85">
        <f t="shared" si="5"/>
        <v>1.5384615384615385E-2</v>
      </c>
      <c r="R16" s="152">
        <f t="shared" si="6"/>
        <v>400</v>
      </c>
      <c r="S16" s="153">
        <f t="shared" si="7"/>
        <v>8.658008658008658E-3</v>
      </c>
      <c r="T16" s="150"/>
    </row>
    <row r="17" spans="1:20" x14ac:dyDescent="0.2">
      <c r="A17" s="165" t="s">
        <v>69</v>
      </c>
      <c r="B17" s="166"/>
      <c r="C17" s="62">
        <v>32100</v>
      </c>
      <c r="D17" s="62">
        <v>33000</v>
      </c>
      <c r="E17" s="62">
        <v>32800</v>
      </c>
      <c r="F17" s="62">
        <v>32700</v>
      </c>
      <c r="G17" s="92">
        <v>32500</v>
      </c>
      <c r="H17" s="94">
        <v>32500</v>
      </c>
      <c r="I17" s="74">
        <v>32600</v>
      </c>
      <c r="J17" s="63">
        <v>100</v>
      </c>
      <c r="K17" s="10">
        <v>0.4</v>
      </c>
      <c r="L17" s="62">
        <f t="shared" si="0"/>
        <v>-100</v>
      </c>
      <c r="M17" s="106">
        <f t="shared" si="1"/>
        <v>-3.0487804878048782E-3</v>
      </c>
      <c r="N17" s="75">
        <f t="shared" si="2"/>
        <v>-200</v>
      </c>
      <c r="O17" s="106">
        <f t="shared" si="3"/>
        <v>-6.1162079510703364E-3</v>
      </c>
      <c r="P17" s="94">
        <f t="shared" si="4"/>
        <v>0</v>
      </c>
      <c r="Q17" s="85">
        <f t="shared" si="5"/>
        <v>0</v>
      </c>
      <c r="R17" s="152">
        <f t="shared" si="6"/>
        <v>100</v>
      </c>
      <c r="S17" s="153">
        <f t="shared" si="7"/>
        <v>3.0769230769230769E-3</v>
      </c>
      <c r="T17" s="150"/>
    </row>
    <row r="18" spans="1:20" s="111" customFormat="1" x14ac:dyDescent="0.2">
      <c r="A18" s="168" t="s">
        <v>70</v>
      </c>
      <c r="B18" s="169"/>
      <c r="C18" s="100">
        <v>540000</v>
      </c>
      <c r="D18" s="100">
        <v>562900</v>
      </c>
      <c r="E18" s="100">
        <v>574300</v>
      </c>
      <c r="F18" s="100">
        <v>586400</v>
      </c>
      <c r="G18" s="101">
        <v>599900</v>
      </c>
      <c r="H18" s="102">
        <v>612000</v>
      </c>
      <c r="I18" s="151">
        <v>624200</v>
      </c>
      <c r="J18" s="103">
        <v>3300</v>
      </c>
      <c r="K18" s="104">
        <v>0.6</v>
      </c>
      <c r="L18" s="100">
        <f t="shared" si="0"/>
        <v>12100</v>
      </c>
      <c r="M18" s="107">
        <f t="shared" si="1"/>
        <v>2.1069127633640956E-2</v>
      </c>
      <c r="N18" s="105">
        <f t="shared" si="2"/>
        <v>13500</v>
      </c>
      <c r="O18" s="107">
        <f t="shared" si="3"/>
        <v>2.3021828103683493E-2</v>
      </c>
      <c r="P18" s="102">
        <f t="shared" si="4"/>
        <v>12100</v>
      </c>
      <c r="Q18" s="127">
        <f t="shared" si="5"/>
        <v>2.0170028338056343E-2</v>
      </c>
      <c r="R18" s="154">
        <f t="shared" si="6"/>
        <v>12200</v>
      </c>
      <c r="S18" s="107">
        <f t="shared" si="7"/>
        <v>1.9934640522875816E-2</v>
      </c>
      <c r="T18" s="150"/>
    </row>
    <row r="19" spans="1:20" x14ac:dyDescent="0.2">
      <c r="A19" s="165" t="s">
        <v>71</v>
      </c>
      <c r="B19" s="166"/>
      <c r="C19" s="62">
        <v>199800</v>
      </c>
      <c r="D19" s="62">
        <v>208800</v>
      </c>
      <c r="E19" s="62">
        <v>211600</v>
      </c>
      <c r="F19" s="62">
        <v>215000</v>
      </c>
      <c r="G19" s="92">
        <v>219200</v>
      </c>
      <c r="H19" s="94">
        <v>224200</v>
      </c>
      <c r="I19" s="74">
        <v>229200</v>
      </c>
      <c r="J19" s="63">
        <v>1300</v>
      </c>
      <c r="K19" s="10">
        <v>0.6</v>
      </c>
      <c r="L19" s="62">
        <f t="shared" si="0"/>
        <v>3400</v>
      </c>
      <c r="M19" s="106">
        <f t="shared" si="1"/>
        <v>1.6068052930056712E-2</v>
      </c>
      <c r="N19" s="75">
        <f t="shared" si="2"/>
        <v>4200</v>
      </c>
      <c r="O19" s="106">
        <f t="shared" si="3"/>
        <v>1.9534883720930232E-2</v>
      </c>
      <c r="P19" s="94">
        <f t="shared" si="4"/>
        <v>5000</v>
      </c>
      <c r="Q19" s="85">
        <f t="shared" si="5"/>
        <v>2.281021897810219E-2</v>
      </c>
      <c r="R19" s="152">
        <f t="shared" si="6"/>
        <v>5000</v>
      </c>
      <c r="S19" s="153">
        <f t="shared" si="7"/>
        <v>2.2301516503122211E-2</v>
      </c>
      <c r="T19" s="150"/>
    </row>
    <row r="20" spans="1:20" x14ac:dyDescent="0.2">
      <c r="A20" s="165" t="s">
        <v>72</v>
      </c>
      <c r="B20" s="166"/>
      <c r="C20" s="62">
        <v>93200</v>
      </c>
      <c r="D20" s="62">
        <v>96000</v>
      </c>
      <c r="E20" s="62">
        <v>96500</v>
      </c>
      <c r="F20" s="62">
        <v>97300</v>
      </c>
      <c r="G20" s="92">
        <v>98000</v>
      </c>
      <c r="H20" s="94">
        <v>98400</v>
      </c>
      <c r="I20" s="74">
        <v>99100</v>
      </c>
      <c r="J20" s="63">
        <v>400</v>
      </c>
      <c r="K20" s="10">
        <v>0.4</v>
      </c>
      <c r="L20" s="62">
        <f t="shared" si="0"/>
        <v>800</v>
      </c>
      <c r="M20" s="106">
        <f t="shared" si="1"/>
        <v>8.2901554404145074E-3</v>
      </c>
      <c r="N20" s="75">
        <f t="shared" si="2"/>
        <v>700</v>
      </c>
      <c r="O20" s="106">
        <f t="shared" si="3"/>
        <v>7.1942446043165471E-3</v>
      </c>
      <c r="P20" s="94">
        <f t="shared" si="4"/>
        <v>400</v>
      </c>
      <c r="Q20" s="85">
        <f t="shared" si="5"/>
        <v>4.0816326530612249E-3</v>
      </c>
      <c r="R20" s="152">
        <f t="shared" si="6"/>
        <v>700</v>
      </c>
      <c r="S20" s="153">
        <f t="shared" si="7"/>
        <v>7.1138211382113818E-3</v>
      </c>
      <c r="T20" s="150"/>
    </row>
    <row r="21" spans="1:20" x14ac:dyDescent="0.2">
      <c r="A21" s="165" t="s">
        <v>73</v>
      </c>
      <c r="B21" s="166"/>
      <c r="C21" s="62">
        <v>3185100</v>
      </c>
      <c r="D21" s="62">
        <v>3398700</v>
      </c>
      <c r="E21" s="62">
        <v>3450700</v>
      </c>
      <c r="F21" s="62">
        <v>3518900</v>
      </c>
      <c r="G21" s="92">
        <v>3596500</v>
      </c>
      <c r="H21" s="94">
        <v>3677400</v>
      </c>
      <c r="I21" s="74">
        <v>3749200</v>
      </c>
      <c r="J21" s="62">
        <v>30500</v>
      </c>
      <c r="K21" s="11">
        <v>0.9</v>
      </c>
      <c r="L21" s="62">
        <f t="shared" si="0"/>
        <v>68200</v>
      </c>
      <c r="M21" s="106">
        <f t="shared" si="1"/>
        <v>1.9764105833598979E-2</v>
      </c>
      <c r="N21" s="75">
        <f t="shared" si="2"/>
        <v>77600</v>
      </c>
      <c r="O21" s="106">
        <f t="shared" si="3"/>
        <v>2.2052345903549403E-2</v>
      </c>
      <c r="P21" s="94">
        <f t="shared" si="4"/>
        <v>80900</v>
      </c>
      <c r="Q21" s="85">
        <f t="shared" si="5"/>
        <v>2.2494091477825665E-2</v>
      </c>
      <c r="R21" s="152">
        <f t="shared" si="6"/>
        <v>71800</v>
      </c>
      <c r="S21" s="153">
        <f t="shared" si="7"/>
        <v>1.9524664164899112E-2</v>
      </c>
      <c r="T21" s="150"/>
    </row>
    <row r="22" spans="1:20" x14ac:dyDescent="0.2">
      <c r="A22" s="165" t="s">
        <v>74</v>
      </c>
      <c r="B22" s="166"/>
      <c r="C22" s="62">
        <v>998800</v>
      </c>
      <c r="D22" s="62">
        <v>1042800</v>
      </c>
      <c r="E22" s="62">
        <v>1058400</v>
      </c>
      <c r="F22" s="62">
        <v>1076200</v>
      </c>
      <c r="G22" s="92">
        <v>1096100</v>
      </c>
      <c r="H22" s="94">
        <v>1115800</v>
      </c>
      <c r="I22" s="74">
        <v>1135700</v>
      </c>
      <c r="J22" s="62">
        <v>6300</v>
      </c>
      <c r="K22" s="11">
        <v>0.6</v>
      </c>
      <c r="L22" s="62">
        <f t="shared" si="0"/>
        <v>17800</v>
      </c>
      <c r="M22" s="106">
        <f t="shared" si="1"/>
        <v>1.6817838246409676E-2</v>
      </c>
      <c r="N22" s="75">
        <f t="shared" si="2"/>
        <v>19900</v>
      </c>
      <c r="O22" s="106">
        <f t="shared" si="3"/>
        <v>1.8490986805426501E-2</v>
      </c>
      <c r="P22" s="94">
        <f t="shared" si="4"/>
        <v>19700</v>
      </c>
      <c r="Q22" s="85">
        <f t="shared" si="5"/>
        <v>1.7972812699571208E-2</v>
      </c>
      <c r="R22" s="152">
        <f t="shared" si="6"/>
        <v>19900</v>
      </c>
      <c r="S22" s="153">
        <f t="shared" si="7"/>
        <v>1.7834737408137659E-2</v>
      </c>
      <c r="T22" s="150"/>
    </row>
    <row r="23" spans="1:20" x14ac:dyDescent="0.2">
      <c r="A23" s="165" t="s">
        <v>25</v>
      </c>
      <c r="B23" s="166"/>
      <c r="C23" s="62">
        <v>4184600</v>
      </c>
      <c r="D23" s="62">
        <v>4442100</v>
      </c>
      <c r="E23" s="62">
        <v>4509700</v>
      </c>
      <c r="F23" s="62">
        <v>4595700</v>
      </c>
      <c r="G23" s="92">
        <v>4693200</v>
      </c>
      <c r="H23" s="94">
        <v>4793900</v>
      </c>
      <c r="I23" s="74">
        <v>4885500</v>
      </c>
      <c r="J23" s="62">
        <v>36800</v>
      </c>
      <c r="K23" s="11">
        <v>0.9</v>
      </c>
      <c r="L23" s="62">
        <f t="shared" si="0"/>
        <v>86000</v>
      </c>
      <c r="M23" s="106">
        <f t="shared" si="1"/>
        <v>1.9070004656629044E-2</v>
      </c>
      <c r="N23" s="75">
        <f t="shared" si="2"/>
        <v>97500</v>
      </c>
      <c r="O23" s="106">
        <f t="shared" si="3"/>
        <v>2.1215484039428162E-2</v>
      </c>
      <c r="P23" s="94">
        <f t="shared" si="4"/>
        <v>100700</v>
      </c>
      <c r="Q23" s="85">
        <f t="shared" si="5"/>
        <v>2.1456575470894058E-2</v>
      </c>
      <c r="R23" s="152">
        <f t="shared" si="6"/>
        <v>91600</v>
      </c>
      <c r="S23" s="153">
        <f t="shared" si="7"/>
        <v>1.9107615928575898E-2</v>
      </c>
      <c r="T23" s="150"/>
    </row>
    <row r="24" spans="1:20" x14ac:dyDescent="0.2">
      <c r="A24" s="12"/>
      <c r="B24" s="12"/>
      <c r="C24" s="13"/>
      <c r="D24" s="14"/>
      <c r="E24" s="14"/>
      <c r="F24" s="14"/>
      <c r="G24" s="14"/>
      <c r="H24" s="14"/>
      <c r="I24" s="14"/>
      <c r="J24" s="14"/>
      <c r="K24" s="14"/>
    </row>
    <row r="25" spans="1:20" ht="36.6" customHeight="1" x14ac:dyDescent="0.2">
      <c r="A25" s="64" t="s">
        <v>75</v>
      </c>
      <c r="B25" s="167" t="s">
        <v>129</v>
      </c>
      <c r="C25" s="167"/>
      <c r="D25" s="167"/>
      <c r="E25" s="167"/>
      <c r="F25" s="167"/>
      <c r="G25" s="167"/>
      <c r="H25" s="167"/>
      <c r="I25" s="167"/>
      <c r="J25" s="167"/>
      <c r="K25" s="167"/>
      <c r="L25" s="167"/>
      <c r="M25" s="167"/>
      <c r="N25" s="86"/>
      <c r="O25" s="86"/>
      <c r="P25" s="68"/>
      <c r="Q25" s="68"/>
      <c r="R25" s="146"/>
      <c r="S25" s="86"/>
      <c r="T25" s="146"/>
    </row>
    <row r="26" spans="1:20" x14ac:dyDescent="0.2">
      <c r="A26" s="16" t="s">
        <v>76</v>
      </c>
      <c r="B26" s="17" t="s">
        <v>117</v>
      </c>
      <c r="C26" s="18"/>
      <c r="D26" s="18"/>
      <c r="E26" s="18"/>
      <c r="F26" s="18"/>
      <c r="G26" s="18"/>
      <c r="H26" s="18"/>
      <c r="I26" s="18"/>
      <c r="J26" s="18"/>
      <c r="K26" s="18"/>
      <c r="L26" s="20"/>
    </row>
    <row r="27" spans="1:20" x14ac:dyDescent="0.2">
      <c r="A27" s="16" t="s">
        <v>77</v>
      </c>
      <c r="B27" s="17" t="s">
        <v>78</v>
      </c>
      <c r="C27" s="18"/>
      <c r="D27" s="18"/>
      <c r="E27" s="18"/>
      <c r="F27" s="18"/>
      <c r="G27" s="18"/>
      <c r="H27" s="18"/>
      <c r="I27" s="18"/>
      <c r="J27" s="18"/>
      <c r="K27" s="18"/>
      <c r="L27" s="20"/>
    </row>
    <row r="28" spans="1:20" x14ac:dyDescent="0.2">
      <c r="A28" s="16" t="s">
        <v>79</v>
      </c>
      <c r="B28" s="18" t="s">
        <v>128</v>
      </c>
      <c r="C28" s="18"/>
      <c r="D28" s="18"/>
      <c r="E28" s="18"/>
      <c r="F28" s="18"/>
      <c r="G28" s="18"/>
      <c r="H28" s="18"/>
      <c r="I28" s="18"/>
      <c r="J28" s="18"/>
      <c r="K28" s="18"/>
      <c r="L28" s="20"/>
    </row>
    <row r="29" spans="1:20" x14ac:dyDescent="0.2">
      <c r="A29" s="18"/>
      <c r="B29" s="18"/>
      <c r="C29" s="18"/>
      <c r="D29" s="18"/>
      <c r="E29" s="18"/>
      <c r="F29" s="18"/>
      <c r="G29" s="18"/>
      <c r="H29" s="18"/>
      <c r="I29" s="18"/>
      <c r="J29" s="18"/>
      <c r="K29" s="18"/>
      <c r="L29" s="20"/>
    </row>
    <row r="30" spans="1:20" x14ac:dyDescent="0.2">
      <c r="A30" s="21" t="s">
        <v>80</v>
      </c>
      <c r="B30" s="21"/>
      <c r="C30" s="18"/>
      <c r="D30" s="18"/>
      <c r="E30" s="18"/>
      <c r="F30" s="18"/>
      <c r="G30" s="18"/>
      <c r="H30" s="18"/>
      <c r="I30" s="18"/>
      <c r="J30" s="18"/>
      <c r="K30" s="18"/>
      <c r="L30" s="20"/>
    </row>
    <row r="31" spans="1:20" x14ac:dyDescent="0.2">
      <c r="A31" s="16" t="s">
        <v>81</v>
      </c>
      <c r="B31" s="16"/>
      <c r="C31" s="18"/>
      <c r="D31" s="18"/>
      <c r="E31" s="18"/>
      <c r="F31" s="18"/>
      <c r="G31" s="18"/>
      <c r="H31" s="18"/>
      <c r="I31" s="18"/>
      <c r="J31" s="18"/>
      <c r="K31" s="18"/>
      <c r="L31" s="20"/>
    </row>
    <row r="32" spans="1:20" x14ac:dyDescent="0.2">
      <c r="A32" s="22" t="s">
        <v>26</v>
      </c>
      <c r="B32" s="22"/>
      <c r="C32" s="18"/>
      <c r="D32" s="18"/>
      <c r="E32" s="18"/>
      <c r="F32" s="18"/>
      <c r="G32" s="18"/>
      <c r="H32" s="18"/>
      <c r="I32" s="18"/>
      <c r="J32" s="18"/>
      <c r="K32" s="18"/>
      <c r="L32" s="20"/>
    </row>
    <row r="33" spans="1:12" x14ac:dyDescent="0.2">
      <c r="A33" s="18"/>
      <c r="B33" s="18"/>
      <c r="C33" s="18"/>
      <c r="D33" s="18"/>
      <c r="E33" s="18"/>
      <c r="F33" s="18"/>
      <c r="G33" s="18"/>
      <c r="H33" s="18"/>
      <c r="I33" s="18"/>
      <c r="J33" s="18"/>
      <c r="K33" s="18"/>
      <c r="L33" s="20"/>
    </row>
    <row r="34" spans="1:12" s="20" customFormat="1" ht="11.25" x14ac:dyDescent="0.2">
      <c r="A34" s="42"/>
      <c r="B34" s="18"/>
      <c r="C34" s="18"/>
      <c r="D34" s="18"/>
      <c r="E34" s="18"/>
      <c r="F34" s="18"/>
      <c r="G34" s="18"/>
      <c r="H34" s="18"/>
      <c r="I34" s="18"/>
      <c r="J34" s="18"/>
      <c r="K34" s="18"/>
    </row>
  </sheetData>
  <mergeCells count="35">
    <mergeCell ref="R2:S3"/>
    <mergeCell ref="I3:I4"/>
    <mergeCell ref="C2:I2"/>
    <mergeCell ref="A1:K1"/>
    <mergeCell ref="A5:B5"/>
    <mergeCell ref="P2:Q3"/>
    <mergeCell ref="N2:O3"/>
    <mergeCell ref="L2:M3"/>
    <mergeCell ref="A6:B6"/>
    <mergeCell ref="A7:B7"/>
    <mergeCell ref="A2:B4"/>
    <mergeCell ref="J2:K3"/>
    <mergeCell ref="C3:C4"/>
    <mergeCell ref="D3:D4"/>
    <mergeCell ref="G3:G4"/>
    <mergeCell ref="H3:H4"/>
    <mergeCell ref="E3:E4"/>
    <mergeCell ref="F3:F4"/>
    <mergeCell ref="A8:B8"/>
    <mergeCell ref="A9:B9"/>
    <mergeCell ref="A10:B10"/>
    <mergeCell ref="A11:B11"/>
    <mergeCell ref="A12:B12"/>
    <mergeCell ref="B25:M25"/>
    <mergeCell ref="A21:B21"/>
    <mergeCell ref="A22:B22"/>
    <mergeCell ref="A23:B23"/>
    <mergeCell ref="A18:B18"/>
    <mergeCell ref="A19:B19"/>
    <mergeCell ref="A20:B20"/>
    <mergeCell ref="A13:B13"/>
    <mergeCell ref="A14:B14"/>
    <mergeCell ref="A15:B15"/>
    <mergeCell ref="A16:B16"/>
    <mergeCell ref="A17:B17"/>
  </mergeCells>
  <pageMargins left="0.7" right="0.7" top="0.75" bottom="0.75" header="0.3" footer="0.3"/>
  <pageSetup paperSize="9" orientation="portrait" r:id="rId1"/>
  <ignoredErrors>
    <ignoredError sqref="A25 A26:A28" numberStoredAsText="1"/>
    <ignoredError sqref="P6:P2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24"/>
  <sheetViews>
    <sheetView zoomScale="70" zoomScaleNormal="70" workbookViewId="0">
      <selection activeCell="L22" sqref="L22"/>
    </sheetView>
  </sheetViews>
  <sheetFormatPr defaultColWidth="9" defaultRowHeight="14.25" x14ac:dyDescent="0.2"/>
  <cols>
    <col min="1" max="1" width="17.625" style="3" customWidth="1"/>
    <col min="2" max="9" width="6.75" style="3" customWidth="1"/>
    <col min="10" max="10" width="7.375" style="3" customWidth="1"/>
    <col min="11" max="12" width="7.375" style="79" customWidth="1"/>
    <col min="13" max="13" width="0.875" style="3" customWidth="1"/>
    <col min="14" max="21" width="6.75" style="3" customWidth="1"/>
    <col min="22" max="22" width="8.375" style="3" customWidth="1"/>
    <col min="23" max="23" width="7.375" style="3" bestFit="1" customWidth="1"/>
    <col min="24" max="24" width="7.375" style="3" customWidth="1"/>
    <col min="25" max="25" width="5.875" style="3" customWidth="1"/>
    <col min="26" max="27" width="10.75" style="3" customWidth="1"/>
    <col min="28" max="16384" width="9" style="3"/>
  </cols>
  <sheetData>
    <row r="1" spans="1:29" ht="24.95" customHeight="1" x14ac:dyDescent="0.2">
      <c r="A1" s="65" t="s">
        <v>136</v>
      </c>
      <c r="B1" s="4"/>
      <c r="C1" s="4"/>
      <c r="D1" s="4"/>
      <c r="E1" s="4"/>
      <c r="F1" s="4"/>
      <c r="G1" s="4"/>
      <c r="H1" s="4"/>
      <c r="I1" s="4"/>
      <c r="J1" s="4"/>
      <c r="K1" s="77"/>
      <c r="L1" s="77"/>
      <c r="M1" s="4"/>
      <c r="N1" s="1"/>
      <c r="O1" s="1"/>
      <c r="P1" s="1"/>
      <c r="Q1" s="1"/>
      <c r="R1" s="1"/>
      <c r="S1" s="1"/>
      <c r="T1" s="1"/>
      <c r="U1" s="1"/>
      <c r="V1" s="1"/>
      <c r="W1" s="1"/>
      <c r="X1" s="1"/>
      <c r="Y1" s="1"/>
      <c r="Z1" s="1"/>
    </row>
    <row r="2" spans="1:29" ht="14.25" customHeight="1" x14ac:dyDescent="0.2">
      <c r="A2" s="183"/>
      <c r="B2" s="187" t="s">
        <v>43</v>
      </c>
      <c r="C2" s="188"/>
      <c r="D2" s="188"/>
      <c r="E2" s="188"/>
      <c r="F2" s="188"/>
      <c r="G2" s="188"/>
      <c r="H2" s="188"/>
      <c r="I2" s="188"/>
      <c r="J2" s="188"/>
      <c r="K2" s="188"/>
      <c r="L2" s="189"/>
      <c r="M2" s="185"/>
      <c r="N2" s="190" t="s">
        <v>44</v>
      </c>
      <c r="O2" s="191"/>
      <c r="P2" s="191"/>
      <c r="Q2" s="191"/>
      <c r="R2" s="191"/>
      <c r="S2" s="191"/>
      <c r="T2" s="191"/>
      <c r="U2" s="191"/>
      <c r="V2" s="191"/>
      <c r="W2" s="191"/>
      <c r="X2" s="192"/>
      <c r="Y2" s="186"/>
      <c r="Z2" s="180"/>
      <c r="AA2" s="180"/>
      <c r="AB2" s="1"/>
      <c r="AC2" s="1"/>
    </row>
    <row r="3" spans="1:29" ht="14.25" customHeight="1" x14ac:dyDescent="0.2">
      <c r="A3" s="184"/>
      <c r="B3" s="133">
        <v>2008</v>
      </c>
      <c r="C3" s="133">
        <v>2009</v>
      </c>
      <c r="D3" s="133">
        <v>2010</v>
      </c>
      <c r="E3" s="133">
        <v>2011</v>
      </c>
      <c r="F3" s="133">
        <v>2012</v>
      </c>
      <c r="G3" s="133">
        <v>2013</v>
      </c>
      <c r="H3" s="133">
        <v>2014</v>
      </c>
      <c r="I3" s="133">
        <v>2015</v>
      </c>
      <c r="J3" s="133">
        <v>2016</v>
      </c>
      <c r="K3" s="133">
        <v>2017</v>
      </c>
      <c r="L3" s="133">
        <v>2018</v>
      </c>
      <c r="M3" s="185"/>
      <c r="N3" s="133">
        <v>2008</v>
      </c>
      <c r="O3" s="133">
        <v>2009</v>
      </c>
      <c r="P3" s="133">
        <v>2010</v>
      </c>
      <c r="Q3" s="133">
        <v>2011</v>
      </c>
      <c r="R3" s="133">
        <v>2012</v>
      </c>
      <c r="S3" s="133">
        <v>2013</v>
      </c>
      <c r="T3" s="133">
        <v>2014</v>
      </c>
      <c r="U3" s="133">
        <v>2015</v>
      </c>
      <c r="V3" s="49">
        <v>2016</v>
      </c>
      <c r="W3" s="96">
        <v>2017</v>
      </c>
      <c r="X3" s="96">
        <v>2018</v>
      </c>
      <c r="Y3" s="186"/>
      <c r="Z3" s="121"/>
      <c r="AA3" s="125"/>
      <c r="AB3" s="122"/>
      <c r="AC3" s="1"/>
    </row>
    <row r="4" spans="1:29" x14ac:dyDescent="0.2">
      <c r="A4" s="50" t="s">
        <v>27</v>
      </c>
      <c r="B4" s="134">
        <v>1000</v>
      </c>
      <c r="C4" s="134">
        <v>900</v>
      </c>
      <c r="D4" s="134">
        <v>1100</v>
      </c>
      <c r="E4" s="134">
        <v>1000</v>
      </c>
      <c r="F4" s="134">
        <v>900</v>
      </c>
      <c r="G4" s="134">
        <v>900</v>
      </c>
      <c r="H4" s="134">
        <v>800</v>
      </c>
      <c r="I4" s="134">
        <v>700</v>
      </c>
      <c r="J4" s="159">
        <v>600</v>
      </c>
      <c r="K4" s="116">
        <v>700</v>
      </c>
      <c r="L4" s="116">
        <v>600</v>
      </c>
      <c r="M4" s="185"/>
      <c r="N4" s="134">
        <v>-100</v>
      </c>
      <c r="O4" s="134">
        <v>100</v>
      </c>
      <c r="P4" s="134">
        <v>500</v>
      </c>
      <c r="Q4" s="134">
        <v>-200</v>
      </c>
      <c r="R4" s="134">
        <v>-800</v>
      </c>
      <c r="S4" s="134">
        <v>-500</v>
      </c>
      <c r="T4" s="134">
        <v>500</v>
      </c>
      <c r="U4" s="134">
        <v>1600</v>
      </c>
      <c r="V4" s="76">
        <v>2500</v>
      </c>
      <c r="W4" s="5">
        <v>3300</v>
      </c>
      <c r="X4" s="5">
        <v>3000</v>
      </c>
      <c r="Y4" s="186"/>
      <c r="Z4" s="123"/>
      <c r="AA4" s="126"/>
      <c r="AB4" s="1"/>
      <c r="AC4" s="1"/>
    </row>
    <row r="5" spans="1:29" x14ac:dyDescent="0.2">
      <c r="A5" s="28" t="s">
        <v>28</v>
      </c>
      <c r="B5" s="134">
        <v>16100</v>
      </c>
      <c r="C5" s="134">
        <v>15400</v>
      </c>
      <c r="D5" s="134">
        <v>16000</v>
      </c>
      <c r="E5" s="134">
        <v>15600</v>
      </c>
      <c r="F5" s="134">
        <v>15100</v>
      </c>
      <c r="G5" s="134">
        <v>14900</v>
      </c>
      <c r="H5" s="134">
        <v>14200</v>
      </c>
      <c r="I5" s="134">
        <v>13900</v>
      </c>
      <c r="J5" s="159">
        <v>13800</v>
      </c>
      <c r="K5" s="116">
        <v>13800</v>
      </c>
      <c r="L5" s="116">
        <v>13000</v>
      </c>
      <c r="M5" s="185"/>
      <c r="N5" s="134">
        <v>4700</v>
      </c>
      <c r="O5" s="134">
        <v>6500</v>
      </c>
      <c r="P5" s="134">
        <v>7300</v>
      </c>
      <c r="Q5" s="134">
        <v>8400</v>
      </c>
      <c r="R5" s="134">
        <v>6500</v>
      </c>
      <c r="S5" s="134">
        <v>6900</v>
      </c>
      <c r="T5" s="134">
        <v>19600</v>
      </c>
      <c r="U5" s="134">
        <v>29100</v>
      </c>
      <c r="V5" s="76">
        <v>30800</v>
      </c>
      <c r="W5" s="5">
        <v>28900</v>
      </c>
      <c r="X5" s="5">
        <v>25700</v>
      </c>
      <c r="Y5" s="186"/>
      <c r="Z5" s="123"/>
      <c r="AA5" s="126"/>
      <c r="AB5" s="1"/>
      <c r="AC5" s="1"/>
    </row>
    <row r="6" spans="1:29" x14ac:dyDescent="0.2">
      <c r="A6" s="28" t="s">
        <v>29</v>
      </c>
      <c r="B6" s="134">
        <v>3400</v>
      </c>
      <c r="C6" s="134">
        <v>3500</v>
      </c>
      <c r="D6" s="134">
        <v>3500</v>
      </c>
      <c r="E6" s="134">
        <v>3200</v>
      </c>
      <c r="F6" s="134">
        <v>3100</v>
      </c>
      <c r="G6" s="134">
        <v>2900</v>
      </c>
      <c r="H6" s="134">
        <v>3000</v>
      </c>
      <c r="I6" s="134">
        <v>3000</v>
      </c>
      <c r="J6" s="159">
        <v>3000</v>
      </c>
      <c r="K6" s="116">
        <v>3100</v>
      </c>
      <c r="L6" s="116">
        <v>2800</v>
      </c>
      <c r="M6" s="185"/>
      <c r="N6" s="134">
        <v>100</v>
      </c>
      <c r="O6" s="134">
        <v>800</v>
      </c>
      <c r="P6" s="134">
        <v>1400</v>
      </c>
      <c r="Q6" s="134">
        <v>600</v>
      </c>
      <c r="R6" s="134">
        <v>100</v>
      </c>
      <c r="S6" s="134">
        <v>-700</v>
      </c>
      <c r="T6" s="134">
        <v>3200</v>
      </c>
      <c r="U6" s="134">
        <v>5300</v>
      </c>
      <c r="V6" s="76">
        <v>7100</v>
      </c>
      <c r="W6" s="5">
        <v>7800</v>
      </c>
      <c r="X6" s="5">
        <v>5900</v>
      </c>
      <c r="Y6" s="186"/>
      <c r="Z6" s="123"/>
      <c r="AA6" s="126"/>
      <c r="AB6" s="1"/>
      <c r="AC6" s="1"/>
    </row>
    <row r="7" spans="1:29" x14ac:dyDescent="0.2">
      <c r="A7" s="28" t="s">
        <v>30</v>
      </c>
      <c r="B7" s="134">
        <v>2000</v>
      </c>
      <c r="C7" s="134">
        <v>1800</v>
      </c>
      <c r="D7" s="134">
        <v>1800</v>
      </c>
      <c r="E7" s="134">
        <v>1900</v>
      </c>
      <c r="F7" s="134">
        <v>1700</v>
      </c>
      <c r="G7" s="134">
        <v>1500</v>
      </c>
      <c r="H7" s="134">
        <v>1400</v>
      </c>
      <c r="I7" s="134">
        <v>1300</v>
      </c>
      <c r="J7" s="159">
        <v>1300</v>
      </c>
      <c r="K7" s="116">
        <v>1500</v>
      </c>
      <c r="L7" s="116">
        <v>1500</v>
      </c>
      <c r="M7" s="185"/>
      <c r="N7" s="134">
        <v>200</v>
      </c>
      <c r="O7" s="134">
        <v>600</v>
      </c>
      <c r="P7" s="134">
        <v>1000</v>
      </c>
      <c r="Q7" s="134">
        <v>200</v>
      </c>
      <c r="R7" s="134">
        <v>-1500</v>
      </c>
      <c r="S7" s="134">
        <v>-700</v>
      </c>
      <c r="T7" s="134">
        <v>1200</v>
      </c>
      <c r="U7" s="134">
        <v>3500</v>
      </c>
      <c r="V7" s="76">
        <v>5100</v>
      </c>
      <c r="W7" s="5">
        <v>4800</v>
      </c>
      <c r="X7" s="5">
        <v>4300</v>
      </c>
      <c r="Y7" s="186"/>
      <c r="Z7" s="123"/>
      <c r="AA7" s="126"/>
      <c r="AB7" s="1"/>
      <c r="AC7" s="1"/>
    </row>
    <row r="8" spans="1:29" x14ac:dyDescent="0.2">
      <c r="A8" s="28" t="s">
        <v>31</v>
      </c>
      <c r="B8" s="134">
        <v>400</v>
      </c>
      <c r="C8" s="134">
        <v>400</v>
      </c>
      <c r="D8" s="134">
        <v>400</v>
      </c>
      <c r="E8" s="134">
        <v>400</v>
      </c>
      <c r="F8" s="134">
        <v>400</v>
      </c>
      <c r="G8" s="134">
        <v>300</v>
      </c>
      <c r="H8" s="134">
        <v>300</v>
      </c>
      <c r="I8" s="134">
        <v>300</v>
      </c>
      <c r="J8" s="159">
        <v>400</v>
      </c>
      <c r="K8" s="116">
        <v>300</v>
      </c>
      <c r="L8" s="116">
        <v>300</v>
      </c>
      <c r="M8" s="185"/>
      <c r="N8" s="134">
        <v>-400</v>
      </c>
      <c r="O8" s="134">
        <v>-200</v>
      </c>
      <c r="P8" s="134">
        <v>-100</v>
      </c>
      <c r="Q8" s="134">
        <v>-300</v>
      </c>
      <c r="R8" s="134">
        <v>-200</v>
      </c>
      <c r="S8" s="134">
        <v>-400</v>
      </c>
      <c r="T8" s="134">
        <v>-200</v>
      </c>
      <c r="U8" s="134">
        <v>0</v>
      </c>
      <c r="V8" s="76">
        <v>100</v>
      </c>
      <c r="W8" s="5">
        <v>300</v>
      </c>
      <c r="X8" s="5">
        <v>300</v>
      </c>
      <c r="Y8" s="186"/>
      <c r="Z8" s="123"/>
      <c r="AA8" s="126"/>
      <c r="AB8" s="1"/>
      <c r="AC8" s="1"/>
    </row>
    <row r="9" spans="1:29" x14ac:dyDescent="0.2">
      <c r="A9" s="28" t="s">
        <v>32</v>
      </c>
      <c r="B9" s="134">
        <v>1100</v>
      </c>
      <c r="C9" s="134">
        <v>1100</v>
      </c>
      <c r="D9" s="134">
        <v>1200</v>
      </c>
      <c r="E9" s="134">
        <v>1000</v>
      </c>
      <c r="F9" s="134">
        <v>900</v>
      </c>
      <c r="G9" s="134">
        <v>900</v>
      </c>
      <c r="H9" s="134">
        <v>900</v>
      </c>
      <c r="I9" s="134">
        <v>600</v>
      </c>
      <c r="J9" s="159">
        <v>700</v>
      </c>
      <c r="K9" s="116">
        <v>700</v>
      </c>
      <c r="L9" s="116">
        <v>600</v>
      </c>
      <c r="M9" s="185"/>
      <c r="N9" s="134">
        <v>-900</v>
      </c>
      <c r="O9" s="134">
        <v>-400</v>
      </c>
      <c r="P9" s="134">
        <v>200</v>
      </c>
      <c r="Q9" s="134">
        <v>-500</v>
      </c>
      <c r="R9" s="134">
        <v>-1200</v>
      </c>
      <c r="S9" s="134">
        <v>-900</v>
      </c>
      <c r="T9" s="134">
        <v>100</v>
      </c>
      <c r="U9" s="134">
        <v>500</v>
      </c>
      <c r="V9" s="76">
        <v>800</v>
      </c>
      <c r="W9" s="5">
        <v>1800</v>
      </c>
      <c r="X9" s="5">
        <v>1300</v>
      </c>
      <c r="Y9" s="186"/>
      <c r="Z9" s="123"/>
      <c r="AA9" s="126"/>
      <c r="AB9" s="1"/>
      <c r="AC9" s="1"/>
    </row>
    <row r="10" spans="1:29" x14ac:dyDescent="0.2">
      <c r="A10" s="28" t="s">
        <v>33</v>
      </c>
      <c r="B10" s="134">
        <v>700</v>
      </c>
      <c r="C10" s="134">
        <v>700</v>
      </c>
      <c r="D10" s="134">
        <v>700</v>
      </c>
      <c r="E10" s="134">
        <v>600</v>
      </c>
      <c r="F10" s="134">
        <v>600</v>
      </c>
      <c r="G10" s="134">
        <v>600</v>
      </c>
      <c r="H10" s="134">
        <v>700</v>
      </c>
      <c r="I10" s="134">
        <v>600</v>
      </c>
      <c r="J10" s="159">
        <v>500</v>
      </c>
      <c r="K10" s="116">
        <v>500</v>
      </c>
      <c r="L10" s="116">
        <v>400</v>
      </c>
      <c r="M10" s="185"/>
      <c r="N10" s="134">
        <v>-400</v>
      </c>
      <c r="O10" s="134">
        <v>-100</v>
      </c>
      <c r="P10" s="134">
        <v>200</v>
      </c>
      <c r="Q10" s="134">
        <v>0</v>
      </c>
      <c r="R10" s="134">
        <v>-200</v>
      </c>
      <c r="S10" s="134">
        <v>-100</v>
      </c>
      <c r="T10" s="134">
        <v>500</v>
      </c>
      <c r="U10" s="134">
        <v>400</v>
      </c>
      <c r="V10" s="76">
        <v>400</v>
      </c>
      <c r="W10" s="5">
        <v>800</v>
      </c>
      <c r="X10" s="5">
        <v>1200</v>
      </c>
      <c r="Y10" s="186"/>
      <c r="Z10" s="123"/>
      <c r="AA10" s="126"/>
      <c r="AB10" s="1"/>
      <c r="AC10" s="1"/>
    </row>
    <row r="11" spans="1:29" x14ac:dyDescent="0.2">
      <c r="A11" s="28" t="s">
        <v>34</v>
      </c>
      <c r="B11" s="134">
        <v>1600</v>
      </c>
      <c r="C11" s="134">
        <v>1300</v>
      </c>
      <c r="D11" s="134">
        <v>1400</v>
      </c>
      <c r="E11" s="134">
        <v>1400</v>
      </c>
      <c r="F11" s="134">
        <v>1100</v>
      </c>
      <c r="G11" s="134">
        <v>1000</v>
      </c>
      <c r="H11" s="134">
        <v>1000</v>
      </c>
      <c r="I11" s="134">
        <v>900</v>
      </c>
      <c r="J11" s="159">
        <v>1000</v>
      </c>
      <c r="K11" s="116">
        <v>800</v>
      </c>
      <c r="L11" s="116">
        <v>900</v>
      </c>
      <c r="M11" s="185"/>
      <c r="N11" s="134">
        <v>-1400</v>
      </c>
      <c r="O11" s="134">
        <v>-300</v>
      </c>
      <c r="P11" s="134">
        <v>-100</v>
      </c>
      <c r="Q11" s="134">
        <v>-500</v>
      </c>
      <c r="R11" s="134">
        <v>-1000</v>
      </c>
      <c r="S11" s="134">
        <v>-800</v>
      </c>
      <c r="T11" s="134">
        <v>200</v>
      </c>
      <c r="U11" s="134">
        <v>1100</v>
      </c>
      <c r="V11" s="76">
        <v>1500</v>
      </c>
      <c r="W11" s="5">
        <v>2600</v>
      </c>
      <c r="X11" s="5">
        <v>2500</v>
      </c>
      <c r="Y11" s="186"/>
      <c r="Z11" s="123"/>
      <c r="AA11" s="126"/>
      <c r="AB11" s="1"/>
      <c r="AC11" s="1"/>
    </row>
    <row r="12" spans="1:29" x14ac:dyDescent="0.2">
      <c r="A12" s="28" t="s">
        <v>35</v>
      </c>
      <c r="B12" s="134">
        <v>4000</v>
      </c>
      <c r="C12" s="134">
        <v>3900</v>
      </c>
      <c r="D12" s="134">
        <v>3900</v>
      </c>
      <c r="E12" s="134">
        <v>3700</v>
      </c>
      <c r="F12" s="134">
        <v>3300</v>
      </c>
      <c r="G12" s="134">
        <v>3200</v>
      </c>
      <c r="H12" s="134">
        <v>3000</v>
      </c>
      <c r="I12" s="134">
        <v>2800</v>
      </c>
      <c r="J12" s="159">
        <v>3000</v>
      </c>
      <c r="K12" s="116">
        <v>2700</v>
      </c>
      <c r="L12" s="116">
        <v>2600</v>
      </c>
      <c r="M12" s="185"/>
      <c r="N12" s="134">
        <v>-600</v>
      </c>
      <c r="O12" s="134">
        <v>900</v>
      </c>
      <c r="P12" s="134">
        <v>800</v>
      </c>
      <c r="Q12" s="134">
        <v>700</v>
      </c>
      <c r="R12" s="134">
        <v>-900</v>
      </c>
      <c r="S12" s="134">
        <v>-800</v>
      </c>
      <c r="T12" s="134">
        <v>1700</v>
      </c>
      <c r="U12" s="134">
        <v>2700</v>
      </c>
      <c r="V12" s="76">
        <v>5000</v>
      </c>
      <c r="W12" s="5">
        <v>6300</v>
      </c>
      <c r="X12" s="5">
        <v>4900</v>
      </c>
      <c r="Y12" s="186"/>
      <c r="Z12" s="123"/>
      <c r="AA12" s="126"/>
      <c r="AB12" s="1"/>
      <c r="AC12" s="1"/>
    </row>
    <row r="13" spans="1:29" x14ac:dyDescent="0.2">
      <c r="A13" s="51" t="s">
        <v>36</v>
      </c>
      <c r="B13" s="134">
        <v>300</v>
      </c>
      <c r="C13" s="134">
        <v>200</v>
      </c>
      <c r="D13" s="134">
        <v>200</v>
      </c>
      <c r="E13" s="134">
        <v>200</v>
      </c>
      <c r="F13" s="134">
        <v>200</v>
      </c>
      <c r="G13" s="134">
        <v>100</v>
      </c>
      <c r="H13" s="134">
        <v>100</v>
      </c>
      <c r="I13" s="134">
        <v>100</v>
      </c>
      <c r="J13" s="159">
        <v>0</v>
      </c>
      <c r="K13" s="116">
        <v>100</v>
      </c>
      <c r="L13" s="116">
        <v>100</v>
      </c>
      <c r="M13" s="185"/>
      <c r="N13" s="134">
        <v>100</v>
      </c>
      <c r="O13" s="134">
        <v>100</v>
      </c>
      <c r="P13" s="134">
        <v>300</v>
      </c>
      <c r="Q13" s="134">
        <v>600</v>
      </c>
      <c r="R13" s="134">
        <v>100</v>
      </c>
      <c r="S13" s="134">
        <v>100</v>
      </c>
      <c r="T13" s="134">
        <v>100</v>
      </c>
      <c r="U13" s="134">
        <v>400</v>
      </c>
      <c r="V13" s="76">
        <v>700</v>
      </c>
      <c r="W13" s="5">
        <v>800</v>
      </c>
      <c r="X13" s="5">
        <v>900</v>
      </c>
      <c r="Y13" s="186"/>
      <c r="Z13" s="123"/>
      <c r="AA13" s="126"/>
      <c r="AB13" s="1"/>
      <c r="AC13" s="1"/>
    </row>
    <row r="14" spans="1:29" x14ac:dyDescent="0.2">
      <c r="A14" s="51" t="s">
        <v>37</v>
      </c>
      <c r="B14" s="134">
        <v>300</v>
      </c>
      <c r="C14" s="134">
        <v>200</v>
      </c>
      <c r="D14" s="134">
        <v>200</v>
      </c>
      <c r="E14" s="134">
        <v>200</v>
      </c>
      <c r="F14" s="134">
        <v>200</v>
      </c>
      <c r="G14" s="134">
        <v>100</v>
      </c>
      <c r="H14" s="134">
        <v>100</v>
      </c>
      <c r="I14" s="134">
        <v>100</v>
      </c>
      <c r="J14" s="159">
        <v>100</v>
      </c>
      <c r="K14" s="116">
        <v>100</v>
      </c>
      <c r="L14" s="116">
        <v>100</v>
      </c>
      <c r="M14" s="185"/>
      <c r="N14" s="134">
        <v>0</v>
      </c>
      <c r="O14" s="134">
        <v>100</v>
      </c>
      <c r="P14" s="134">
        <v>300</v>
      </c>
      <c r="Q14" s="134">
        <v>500</v>
      </c>
      <c r="R14" s="134">
        <v>100</v>
      </c>
      <c r="S14" s="134">
        <v>100</v>
      </c>
      <c r="T14" s="134">
        <v>500</v>
      </c>
      <c r="U14" s="134">
        <v>500</v>
      </c>
      <c r="V14" s="76">
        <v>600</v>
      </c>
      <c r="W14" s="5">
        <v>700</v>
      </c>
      <c r="X14" s="5">
        <v>500</v>
      </c>
      <c r="Y14" s="186"/>
      <c r="Z14" s="123"/>
      <c r="AA14" s="126"/>
      <c r="AB14" s="1"/>
      <c r="AC14" s="1"/>
    </row>
    <row r="15" spans="1:29" x14ac:dyDescent="0.2">
      <c r="A15" s="51" t="s">
        <v>38</v>
      </c>
      <c r="B15" s="134">
        <v>200</v>
      </c>
      <c r="C15" s="134">
        <v>200</v>
      </c>
      <c r="D15" s="134">
        <v>200</v>
      </c>
      <c r="E15" s="134">
        <v>200</v>
      </c>
      <c r="F15" s="134">
        <v>100</v>
      </c>
      <c r="G15" s="134">
        <v>100</v>
      </c>
      <c r="H15" s="134">
        <v>100</v>
      </c>
      <c r="I15" s="134">
        <v>100</v>
      </c>
      <c r="J15" s="159">
        <v>100</v>
      </c>
      <c r="K15" s="116">
        <v>100</v>
      </c>
      <c r="L15" s="116">
        <v>100</v>
      </c>
      <c r="M15" s="185"/>
      <c r="N15" s="134">
        <v>400</v>
      </c>
      <c r="O15" s="134">
        <v>300</v>
      </c>
      <c r="P15" s="134">
        <v>200</v>
      </c>
      <c r="Q15" s="134">
        <v>100</v>
      </c>
      <c r="R15" s="134">
        <v>-100</v>
      </c>
      <c r="S15" s="134">
        <v>100</v>
      </c>
      <c r="T15" s="134">
        <v>0</v>
      </c>
      <c r="U15" s="134">
        <v>400</v>
      </c>
      <c r="V15" s="76">
        <v>100</v>
      </c>
      <c r="W15" s="5">
        <v>600</v>
      </c>
      <c r="X15" s="5">
        <v>200</v>
      </c>
      <c r="Y15" s="186"/>
      <c r="Z15" s="123"/>
      <c r="AA15" s="126"/>
      <c r="AB15" s="1"/>
      <c r="AC15" s="1"/>
    </row>
    <row r="16" spans="1:29" x14ac:dyDescent="0.2">
      <c r="A16" s="51" t="s">
        <v>39</v>
      </c>
      <c r="B16" s="134">
        <v>200</v>
      </c>
      <c r="C16" s="134">
        <v>200</v>
      </c>
      <c r="D16" s="134">
        <v>200</v>
      </c>
      <c r="E16" s="134">
        <v>100</v>
      </c>
      <c r="F16" s="134">
        <v>200</v>
      </c>
      <c r="G16" s="134">
        <v>100</v>
      </c>
      <c r="H16" s="134">
        <v>100</v>
      </c>
      <c r="I16" s="134">
        <v>100</v>
      </c>
      <c r="J16" s="159">
        <v>100</v>
      </c>
      <c r="K16" s="116">
        <v>100</v>
      </c>
      <c r="L16" s="116">
        <v>100</v>
      </c>
      <c r="M16" s="185"/>
      <c r="N16" s="134">
        <v>-100</v>
      </c>
      <c r="O16" s="134">
        <v>0</v>
      </c>
      <c r="P16" s="134">
        <v>-100</v>
      </c>
      <c r="Q16" s="134">
        <v>100</v>
      </c>
      <c r="R16" s="134">
        <v>-200</v>
      </c>
      <c r="S16" s="134">
        <v>-300</v>
      </c>
      <c r="T16" s="134">
        <v>-200</v>
      </c>
      <c r="U16" s="134">
        <v>-200</v>
      </c>
      <c r="V16" s="76">
        <v>-300</v>
      </c>
      <c r="W16" s="5">
        <v>-100</v>
      </c>
      <c r="X16" s="5">
        <v>100</v>
      </c>
      <c r="Y16" s="186"/>
      <c r="Z16" s="123"/>
      <c r="AA16" s="126"/>
      <c r="AB16" s="1"/>
      <c r="AC16" s="1"/>
    </row>
    <row r="17" spans="1:29" s="111" customFormat="1" x14ac:dyDescent="0.2">
      <c r="A17" s="139" t="s">
        <v>40</v>
      </c>
      <c r="B17" s="140">
        <v>3300</v>
      </c>
      <c r="C17" s="140">
        <v>3200</v>
      </c>
      <c r="D17" s="140">
        <v>3200</v>
      </c>
      <c r="E17" s="140">
        <v>2600</v>
      </c>
      <c r="F17" s="140">
        <v>2100</v>
      </c>
      <c r="G17" s="140">
        <v>2400</v>
      </c>
      <c r="H17" s="140">
        <v>2500</v>
      </c>
      <c r="I17" s="140">
        <v>2400</v>
      </c>
      <c r="J17" s="160">
        <v>2800</v>
      </c>
      <c r="K17" s="141">
        <v>2800</v>
      </c>
      <c r="L17" s="141">
        <v>2600</v>
      </c>
      <c r="M17" s="185"/>
      <c r="N17" s="140">
        <v>2600</v>
      </c>
      <c r="O17" s="140">
        <v>3100</v>
      </c>
      <c r="P17" s="140">
        <v>3300</v>
      </c>
      <c r="Q17" s="140">
        <v>-7600</v>
      </c>
      <c r="R17" s="140">
        <v>-4000</v>
      </c>
      <c r="S17" s="140">
        <v>4900</v>
      </c>
      <c r="T17" s="140">
        <v>8900</v>
      </c>
      <c r="U17" s="140">
        <v>9700</v>
      </c>
      <c r="V17" s="105">
        <v>10700</v>
      </c>
      <c r="W17" s="142">
        <v>9300</v>
      </c>
      <c r="X17" s="142">
        <v>9500</v>
      </c>
      <c r="Y17" s="186"/>
      <c r="Z17" s="135"/>
      <c r="AA17" s="136"/>
      <c r="AB17" s="137"/>
      <c r="AC17" s="138"/>
    </row>
    <row r="18" spans="1:29" x14ac:dyDescent="0.2">
      <c r="A18" s="51" t="s">
        <v>41</v>
      </c>
      <c r="B18" s="134">
        <v>800</v>
      </c>
      <c r="C18" s="134">
        <v>800</v>
      </c>
      <c r="D18" s="134">
        <v>800</v>
      </c>
      <c r="E18" s="134">
        <v>900</v>
      </c>
      <c r="F18" s="134">
        <v>800</v>
      </c>
      <c r="G18" s="134">
        <v>700</v>
      </c>
      <c r="H18" s="134">
        <v>600</v>
      </c>
      <c r="I18" s="134">
        <v>500</v>
      </c>
      <c r="J18" s="159">
        <v>700</v>
      </c>
      <c r="K18" s="116">
        <v>600</v>
      </c>
      <c r="L18" s="116">
        <v>700</v>
      </c>
      <c r="M18" s="185"/>
      <c r="N18" s="134">
        <v>1000</v>
      </c>
      <c r="O18" s="134">
        <v>1000</v>
      </c>
      <c r="P18" s="134">
        <v>1200</v>
      </c>
      <c r="Q18" s="134">
        <v>1600</v>
      </c>
      <c r="R18" s="134">
        <v>500</v>
      </c>
      <c r="S18" s="134">
        <v>1300</v>
      </c>
      <c r="T18" s="134">
        <v>2300</v>
      </c>
      <c r="U18" s="134">
        <v>2900</v>
      </c>
      <c r="V18" s="76">
        <v>3500</v>
      </c>
      <c r="W18" s="5">
        <v>4400</v>
      </c>
      <c r="X18" s="5">
        <v>4300</v>
      </c>
      <c r="Y18" s="186"/>
      <c r="Z18" s="123"/>
      <c r="AA18" s="126"/>
      <c r="AB18" s="1"/>
      <c r="AC18" s="1"/>
    </row>
    <row r="19" spans="1:29" x14ac:dyDescent="0.2">
      <c r="A19" s="51" t="s">
        <v>42</v>
      </c>
      <c r="B19" s="134">
        <v>600</v>
      </c>
      <c r="C19" s="134">
        <v>600</v>
      </c>
      <c r="D19" s="134">
        <v>700</v>
      </c>
      <c r="E19" s="134">
        <v>600</v>
      </c>
      <c r="F19" s="134">
        <v>500</v>
      </c>
      <c r="G19" s="134">
        <v>400</v>
      </c>
      <c r="H19" s="134">
        <v>500</v>
      </c>
      <c r="I19" s="134">
        <v>300</v>
      </c>
      <c r="J19" s="159">
        <v>300</v>
      </c>
      <c r="K19" s="116">
        <v>300</v>
      </c>
      <c r="L19" s="116">
        <v>400</v>
      </c>
      <c r="M19" s="185"/>
      <c r="N19" s="134">
        <v>-600</v>
      </c>
      <c r="O19" s="134">
        <v>-100</v>
      </c>
      <c r="P19" s="134">
        <v>0</v>
      </c>
      <c r="Q19" s="134">
        <v>200</v>
      </c>
      <c r="R19" s="134">
        <v>-500</v>
      </c>
      <c r="S19" s="134">
        <v>-500</v>
      </c>
      <c r="T19" s="134">
        <v>100</v>
      </c>
      <c r="U19" s="134">
        <v>400</v>
      </c>
      <c r="V19" s="76">
        <v>400</v>
      </c>
      <c r="W19" s="5">
        <v>0</v>
      </c>
      <c r="X19" s="5">
        <v>400</v>
      </c>
      <c r="Y19" s="186"/>
      <c r="Z19" s="123"/>
      <c r="AA19" s="126"/>
      <c r="AB19" s="1"/>
      <c r="AC19" s="1"/>
    </row>
    <row r="20" spans="1:29" x14ac:dyDescent="0.2">
      <c r="A20" s="28" t="s">
        <v>16</v>
      </c>
      <c r="B20" s="134">
        <v>30300</v>
      </c>
      <c r="C20" s="134">
        <v>29000</v>
      </c>
      <c r="D20" s="134">
        <v>30000</v>
      </c>
      <c r="E20" s="134">
        <v>28800</v>
      </c>
      <c r="F20" s="134">
        <v>27000</v>
      </c>
      <c r="G20" s="134">
        <v>26100</v>
      </c>
      <c r="H20" s="134">
        <v>25300</v>
      </c>
      <c r="I20" s="134">
        <v>24100</v>
      </c>
      <c r="J20" s="159">
        <v>24300</v>
      </c>
      <c r="K20" s="116">
        <v>24200</v>
      </c>
      <c r="L20" s="116">
        <v>22700</v>
      </c>
      <c r="M20" s="185"/>
      <c r="N20" s="134">
        <v>1300</v>
      </c>
      <c r="O20" s="134">
        <v>7900</v>
      </c>
      <c r="P20" s="134">
        <v>11200</v>
      </c>
      <c r="Q20" s="134">
        <v>8400</v>
      </c>
      <c r="R20" s="134">
        <v>900</v>
      </c>
      <c r="S20" s="134">
        <v>2100</v>
      </c>
      <c r="T20" s="134">
        <v>26700</v>
      </c>
      <c r="U20" s="134">
        <v>44200</v>
      </c>
      <c r="V20" s="76">
        <v>53300</v>
      </c>
      <c r="W20" s="5">
        <v>56600</v>
      </c>
      <c r="X20" s="5">
        <v>49200</v>
      </c>
      <c r="Y20" s="186"/>
      <c r="Z20" s="123"/>
      <c r="AA20" s="126"/>
      <c r="AB20" s="1"/>
      <c r="AC20" s="1"/>
    </row>
    <row r="21" spans="1:29" x14ac:dyDescent="0.2">
      <c r="A21" s="51" t="s">
        <v>24</v>
      </c>
      <c r="B21" s="134">
        <v>5600</v>
      </c>
      <c r="C21" s="134">
        <v>5400</v>
      </c>
      <c r="D21" s="134">
        <v>5500</v>
      </c>
      <c r="E21" s="134">
        <v>4700</v>
      </c>
      <c r="F21" s="134">
        <v>4100</v>
      </c>
      <c r="G21" s="134">
        <v>4000</v>
      </c>
      <c r="H21" s="134">
        <v>4000</v>
      </c>
      <c r="I21" s="134">
        <v>3700</v>
      </c>
      <c r="J21" s="159">
        <v>4100</v>
      </c>
      <c r="K21" s="116">
        <v>4100</v>
      </c>
      <c r="L21" s="116">
        <v>4000</v>
      </c>
      <c r="M21" s="185"/>
      <c r="N21" s="134">
        <v>3400</v>
      </c>
      <c r="O21" s="134">
        <v>4600</v>
      </c>
      <c r="P21" s="134">
        <v>5300</v>
      </c>
      <c r="Q21" s="134">
        <v>-4500</v>
      </c>
      <c r="R21" s="134">
        <v>-4000</v>
      </c>
      <c r="S21" s="134">
        <v>5800</v>
      </c>
      <c r="T21" s="134">
        <v>11600</v>
      </c>
      <c r="U21" s="134">
        <v>14100</v>
      </c>
      <c r="V21" s="76">
        <v>15800</v>
      </c>
      <c r="W21" s="5">
        <v>15700</v>
      </c>
      <c r="X21" s="5">
        <v>15800</v>
      </c>
      <c r="Y21" s="186"/>
      <c r="Z21" s="123"/>
      <c r="AA21" s="126"/>
      <c r="AB21" s="1"/>
      <c r="AC21" s="1"/>
    </row>
    <row r="22" spans="1:29" x14ac:dyDescent="0.2">
      <c r="A22" s="51" t="s">
        <v>25</v>
      </c>
      <c r="B22" s="134">
        <v>35800</v>
      </c>
      <c r="C22" s="134">
        <v>34400</v>
      </c>
      <c r="D22" s="134">
        <v>35500</v>
      </c>
      <c r="E22" s="134">
        <v>33500</v>
      </c>
      <c r="F22" s="134">
        <v>31100</v>
      </c>
      <c r="G22" s="134">
        <v>30100</v>
      </c>
      <c r="H22" s="134">
        <v>29300</v>
      </c>
      <c r="I22" s="134">
        <v>27700</v>
      </c>
      <c r="J22" s="159">
        <v>28400</v>
      </c>
      <c r="K22" s="116">
        <v>28300</v>
      </c>
      <c r="L22" s="116">
        <v>26700</v>
      </c>
      <c r="M22" s="185"/>
      <c r="N22" s="134">
        <v>4700</v>
      </c>
      <c r="O22" s="134">
        <v>12500</v>
      </c>
      <c r="P22" s="134">
        <v>16500</v>
      </c>
      <c r="Q22" s="134">
        <v>3900</v>
      </c>
      <c r="R22" s="134">
        <v>-3200</v>
      </c>
      <c r="S22" s="134">
        <v>7900</v>
      </c>
      <c r="T22" s="134">
        <v>38300</v>
      </c>
      <c r="U22" s="134">
        <v>58300</v>
      </c>
      <c r="V22" s="76">
        <v>69100</v>
      </c>
      <c r="W22" s="5">
        <v>72300</v>
      </c>
      <c r="X22" s="5">
        <v>65000</v>
      </c>
      <c r="Y22" s="186"/>
      <c r="Z22" s="123"/>
      <c r="AA22" s="126"/>
      <c r="AB22" s="124"/>
      <c r="AC22" s="1"/>
    </row>
    <row r="23" spans="1:29" ht="47.45" customHeight="1" x14ac:dyDescent="0.2">
      <c r="A23" s="181" t="s">
        <v>143</v>
      </c>
      <c r="B23" s="181"/>
      <c r="C23" s="181"/>
      <c r="D23" s="181"/>
      <c r="E23" s="181"/>
      <c r="F23" s="181"/>
      <c r="G23" s="181"/>
      <c r="H23" s="181"/>
      <c r="I23" s="181"/>
      <c r="J23" s="181"/>
      <c r="K23" s="181"/>
      <c r="L23" s="181"/>
      <c r="M23" s="181"/>
      <c r="N23" s="181"/>
      <c r="O23" s="181"/>
      <c r="P23" s="181"/>
      <c r="Q23" s="181"/>
      <c r="R23" s="181"/>
      <c r="S23" s="181"/>
      <c r="T23" s="181"/>
      <c r="U23" s="181"/>
      <c r="V23" s="181"/>
      <c r="W23" s="181"/>
      <c r="X23" s="182"/>
      <c r="Y23" s="182"/>
      <c r="Z23" s="182"/>
    </row>
    <row r="24" spans="1:29" ht="16.899999999999999" customHeight="1" x14ac:dyDescent="0.2">
      <c r="A24" s="23" t="s">
        <v>26</v>
      </c>
      <c r="B24" s="2"/>
      <c r="C24" s="2"/>
      <c r="D24" s="2"/>
      <c r="E24" s="2"/>
      <c r="F24" s="2"/>
      <c r="G24" s="2"/>
      <c r="H24" s="2"/>
      <c r="I24" s="2"/>
      <c r="J24" s="2"/>
      <c r="K24" s="78"/>
      <c r="L24" s="78"/>
      <c r="M24" s="2"/>
      <c r="N24" s="2"/>
      <c r="O24" s="2"/>
      <c r="P24" s="2"/>
      <c r="Q24" s="2"/>
      <c r="R24" s="2"/>
      <c r="S24" s="2"/>
      <c r="T24" s="2"/>
      <c r="U24" s="2"/>
      <c r="V24" s="2"/>
      <c r="W24" s="2"/>
      <c r="X24" s="2"/>
      <c r="Y24" s="2"/>
      <c r="Z24" s="2"/>
    </row>
  </sheetData>
  <mergeCells count="7">
    <mergeCell ref="Z2:AA2"/>
    <mergeCell ref="A23:Z23"/>
    <mergeCell ref="A2:A3"/>
    <mergeCell ref="M2:M22"/>
    <mergeCell ref="Y2:Y22"/>
    <mergeCell ref="B2:L2"/>
    <mergeCell ref="N2:X2"/>
  </mergeCells>
  <pageMargins left="0.25" right="0.25" top="0.75" bottom="0.75" header="0.3" footer="0.3"/>
  <pageSetup paperSize="9" scale="5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2"/>
  <sheetViews>
    <sheetView tabSelected="1" topLeftCell="A4" zoomScale="90" zoomScaleNormal="90" workbookViewId="0">
      <selection activeCell="N15" sqref="N15"/>
    </sheetView>
  </sheetViews>
  <sheetFormatPr defaultColWidth="9" defaultRowHeight="14.25" x14ac:dyDescent="0.2"/>
  <cols>
    <col min="1" max="1" width="27.625" style="3" bestFit="1" customWidth="1"/>
    <col min="2" max="9" width="8.875" style="3" customWidth="1"/>
    <col min="10" max="11" width="9" style="3" customWidth="1"/>
    <col min="12" max="14" width="9" style="3"/>
    <col min="15" max="15" width="13" style="3" customWidth="1"/>
    <col min="16" max="16384" width="9" style="3"/>
  </cols>
  <sheetData>
    <row r="1" spans="1:15" ht="24.95" customHeight="1" x14ac:dyDescent="0.2">
      <c r="A1" s="162" t="s">
        <v>137</v>
      </c>
      <c r="B1" s="162"/>
      <c r="C1" s="162"/>
      <c r="D1" s="162"/>
      <c r="E1" s="162"/>
      <c r="F1" s="162"/>
      <c r="G1" s="162"/>
      <c r="H1" s="162"/>
      <c r="I1" s="162"/>
    </row>
    <row r="2" spans="1:15" x14ac:dyDescent="0.2">
      <c r="A2" s="26"/>
      <c r="B2" s="27">
        <v>2006</v>
      </c>
      <c r="C2" s="27">
        <v>2007</v>
      </c>
      <c r="D2" s="27">
        <v>2008</v>
      </c>
      <c r="E2" s="27">
        <v>2009</v>
      </c>
      <c r="F2" s="27">
        <v>2010</v>
      </c>
      <c r="G2" s="27">
        <v>2011</v>
      </c>
      <c r="H2" s="27">
        <v>2012</v>
      </c>
      <c r="I2" s="27">
        <v>2013</v>
      </c>
      <c r="J2" s="27">
        <v>2014</v>
      </c>
      <c r="K2" s="27">
        <v>2015</v>
      </c>
      <c r="L2" s="93">
        <v>2016</v>
      </c>
      <c r="M2" s="93">
        <v>2017</v>
      </c>
      <c r="N2" s="93">
        <v>2018</v>
      </c>
    </row>
    <row r="3" spans="1:15" x14ac:dyDescent="0.2">
      <c r="A3" s="28" t="s">
        <v>114</v>
      </c>
      <c r="B3" s="29">
        <v>3730</v>
      </c>
      <c r="C3" s="29">
        <v>3750</v>
      </c>
      <c r="D3" s="29">
        <v>3770</v>
      </c>
      <c r="E3" s="29">
        <v>3780</v>
      </c>
      <c r="F3" s="29">
        <v>3800</v>
      </c>
      <c r="G3" s="29">
        <v>3860</v>
      </c>
      <c r="H3" s="29">
        <v>3800</v>
      </c>
      <c r="I3" s="29">
        <v>3640</v>
      </c>
      <c r="J3" s="30">
        <v>3640</v>
      </c>
      <c r="K3" s="30">
        <v>3660</v>
      </c>
      <c r="L3" s="97">
        <v>3730</v>
      </c>
      <c r="M3" s="5">
        <v>3720</v>
      </c>
      <c r="N3" s="5">
        <v>3830</v>
      </c>
    </row>
    <row r="4" spans="1:15" x14ac:dyDescent="0.2">
      <c r="A4" s="28" t="s">
        <v>45</v>
      </c>
      <c r="B4" s="29">
        <v>10750</v>
      </c>
      <c r="C4" s="29">
        <v>10800</v>
      </c>
      <c r="D4" s="29">
        <v>10900</v>
      </c>
      <c r="E4" s="29">
        <v>11000</v>
      </c>
      <c r="F4" s="29">
        <v>11100</v>
      </c>
      <c r="G4" s="29">
        <v>11300</v>
      </c>
      <c r="H4" s="29">
        <v>11500</v>
      </c>
      <c r="I4" s="29">
        <v>12000</v>
      </c>
      <c r="J4" s="30">
        <v>12200</v>
      </c>
      <c r="K4" s="30">
        <v>12500</v>
      </c>
      <c r="L4" s="98">
        <v>12700</v>
      </c>
      <c r="M4" s="5">
        <v>12800</v>
      </c>
      <c r="N4" s="5">
        <v>12850</v>
      </c>
    </row>
    <row r="5" spans="1:15" x14ac:dyDescent="0.2">
      <c r="A5" s="28" t="s">
        <v>46</v>
      </c>
      <c r="B5" s="29">
        <v>44100</v>
      </c>
      <c r="C5" s="29">
        <v>45100</v>
      </c>
      <c r="D5" s="29">
        <v>46100</v>
      </c>
      <c r="E5" s="29">
        <v>46900</v>
      </c>
      <c r="F5" s="29">
        <v>47600</v>
      </c>
      <c r="G5" s="29">
        <v>48600</v>
      </c>
      <c r="H5" s="29">
        <v>49200</v>
      </c>
      <c r="I5" s="29">
        <v>52300</v>
      </c>
      <c r="J5" s="30">
        <v>54400</v>
      </c>
      <c r="K5" s="30">
        <v>56400</v>
      </c>
      <c r="L5" s="98">
        <v>57800</v>
      </c>
      <c r="M5" s="5">
        <v>59300</v>
      </c>
      <c r="N5" s="5">
        <v>60700</v>
      </c>
    </row>
    <row r="6" spans="1:15" x14ac:dyDescent="0.2">
      <c r="A6" s="28" t="s">
        <v>47</v>
      </c>
      <c r="B6" s="29">
        <v>361800</v>
      </c>
      <c r="C6" s="29">
        <v>365700</v>
      </c>
      <c r="D6" s="29">
        <v>369000</v>
      </c>
      <c r="E6" s="29">
        <v>372700</v>
      </c>
      <c r="F6" s="29">
        <v>376700</v>
      </c>
      <c r="G6" s="29">
        <v>367700</v>
      </c>
      <c r="H6" s="29">
        <v>363100</v>
      </c>
      <c r="I6" s="29">
        <v>356700</v>
      </c>
      <c r="J6" s="30">
        <v>361900</v>
      </c>
      <c r="K6" s="30">
        <v>367800</v>
      </c>
      <c r="L6" s="98">
        <v>375000</v>
      </c>
      <c r="M6" s="5">
        <v>381500</v>
      </c>
      <c r="N6" s="5">
        <v>388500</v>
      </c>
    </row>
    <row r="7" spans="1:15" x14ac:dyDescent="0.2">
      <c r="A7" s="28" t="s">
        <v>48</v>
      </c>
      <c r="B7" s="29">
        <v>34900</v>
      </c>
      <c r="C7" s="29">
        <v>36300</v>
      </c>
      <c r="D7" s="29">
        <v>37500</v>
      </c>
      <c r="E7" s="29">
        <v>38600</v>
      </c>
      <c r="F7" s="29">
        <v>39500</v>
      </c>
      <c r="G7" s="29">
        <v>41100</v>
      </c>
      <c r="H7" s="29">
        <v>42300</v>
      </c>
      <c r="I7" s="29">
        <v>46700</v>
      </c>
      <c r="J7" s="30">
        <v>49500</v>
      </c>
      <c r="K7" s="30">
        <v>52700</v>
      </c>
      <c r="L7" s="98">
        <v>56200</v>
      </c>
      <c r="M7" s="5">
        <v>59300</v>
      </c>
      <c r="N7" s="5">
        <v>62200</v>
      </c>
    </row>
    <row r="8" spans="1:15" x14ac:dyDescent="0.2">
      <c r="A8" s="28" t="s">
        <v>49</v>
      </c>
      <c r="B8" s="29">
        <v>28000</v>
      </c>
      <c r="C8" s="29">
        <v>28400</v>
      </c>
      <c r="D8" s="29">
        <v>28700</v>
      </c>
      <c r="E8" s="29">
        <v>29100</v>
      </c>
      <c r="F8" s="29">
        <v>29400</v>
      </c>
      <c r="G8" s="29">
        <v>30100</v>
      </c>
      <c r="H8" s="29">
        <v>30600</v>
      </c>
      <c r="I8" s="29">
        <v>32300</v>
      </c>
      <c r="J8" s="30">
        <v>32800</v>
      </c>
      <c r="K8" s="30">
        <v>33200</v>
      </c>
      <c r="L8" s="98">
        <v>33700</v>
      </c>
      <c r="M8" s="5">
        <v>34100</v>
      </c>
      <c r="N8" s="5">
        <v>34500</v>
      </c>
    </row>
    <row r="9" spans="1:15" x14ac:dyDescent="0.2">
      <c r="A9" s="28" t="s">
        <v>50</v>
      </c>
      <c r="B9" s="29">
        <v>43800</v>
      </c>
      <c r="C9" s="29">
        <v>43900</v>
      </c>
      <c r="D9" s="29">
        <v>43900</v>
      </c>
      <c r="E9" s="29">
        <v>44100</v>
      </c>
      <c r="F9" s="29">
        <v>44300</v>
      </c>
      <c r="G9" s="29">
        <v>44700</v>
      </c>
      <c r="H9" s="29">
        <v>44800</v>
      </c>
      <c r="I9" s="29">
        <v>45400</v>
      </c>
      <c r="J9" s="30">
        <v>45900</v>
      </c>
      <c r="K9" s="30">
        <v>46200</v>
      </c>
      <c r="L9" s="98">
        <v>46700</v>
      </c>
      <c r="M9" s="5">
        <v>47100</v>
      </c>
      <c r="N9" s="5">
        <v>47300</v>
      </c>
    </row>
    <row r="10" spans="1:15" x14ac:dyDescent="0.2">
      <c r="A10" s="28" t="s">
        <v>51</v>
      </c>
      <c r="B10" s="29">
        <v>3900</v>
      </c>
      <c r="C10" s="29">
        <v>3920</v>
      </c>
      <c r="D10" s="29">
        <v>3950</v>
      </c>
      <c r="E10" s="29">
        <v>3960</v>
      </c>
      <c r="F10" s="29">
        <v>4010</v>
      </c>
      <c r="G10" s="29">
        <v>4050</v>
      </c>
      <c r="H10" s="29">
        <v>4090</v>
      </c>
      <c r="I10" s="29">
        <v>4300</v>
      </c>
      <c r="J10" s="30">
        <v>4320</v>
      </c>
      <c r="K10" s="30">
        <v>4440</v>
      </c>
      <c r="L10" s="98">
        <v>4520</v>
      </c>
      <c r="M10" s="5">
        <v>4600</v>
      </c>
      <c r="N10" s="5">
        <v>4670</v>
      </c>
    </row>
    <row r="11" spans="1:15" x14ac:dyDescent="0.2">
      <c r="A11" s="28" t="s">
        <v>52</v>
      </c>
      <c r="B11" s="29">
        <v>7380</v>
      </c>
      <c r="C11" s="29">
        <v>7420</v>
      </c>
      <c r="D11" s="29">
        <v>7450</v>
      </c>
      <c r="E11" s="29">
        <v>7500</v>
      </c>
      <c r="F11" s="29">
        <v>7550</v>
      </c>
      <c r="G11" s="29">
        <v>7630</v>
      </c>
      <c r="H11" s="29">
        <v>7660</v>
      </c>
      <c r="I11" s="29">
        <v>7810</v>
      </c>
      <c r="J11" s="30">
        <v>7880</v>
      </c>
      <c r="K11" s="30">
        <v>7870</v>
      </c>
      <c r="L11" s="98">
        <v>7950</v>
      </c>
      <c r="M11" s="5">
        <v>7900</v>
      </c>
      <c r="N11" s="5">
        <v>7940</v>
      </c>
    </row>
    <row r="12" spans="1:15" x14ac:dyDescent="0.2">
      <c r="A12" s="28" t="s">
        <v>109</v>
      </c>
      <c r="B12" s="29">
        <v>20700</v>
      </c>
      <c r="C12" s="29">
        <v>20700</v>
      </c>
      <c r="D12" s="29">
        <v>20700</v>
      </c>
      <c r="E12" s="29">
        <v>20700</v>
      </c>
      <c r="F12" s="29">
        <v>20800</v>
      </c>
      <c r="G12" s="29">
        <v>20900</v>
      </c>
      <c r="H12" s="29">
        <v>20900</v>
      </c>
      <c r="I12" s="29">
        <v>21400</v>
      </c>
      <c r="J12" s="30">
        <v>21700</v>
      </c>
      <c r="K12" s="30">
        <v>21900</v>
      </c>
      <c r="L12" s="97">
        <v>22100</v>
      </c>
      <c r="M12" s="5">
        <v>22200</v>
      </c>
      <c r="N12" s="5">
        <v>22300</v>
      </c>
    </row>
    <row r="13" spans="1:15" x14ac:dyDescent="0.2">
      <c r="A13" s="28" t="s">
        <v>110</v>
      </c>
      <c r="B13" s="29">
        <v>1570</v>
      </c>
      <c r="C13" s="29">
        <v>1580</v>
      </c>
      <c r="D13" s="29">
        <v>1580</v>
      </c>
      <c r="E13" s="29">
        <v>1600</v>
      </c>
      <c r="F13" s="29">
        <v>1600</v>
      </c>
      <c r="G13" s="29">
        <v>1650</v>
      </c>
      <c r="H13" s="29">
        <v>1680</v>
      </c>
      <c r="I13" s="29">
        <v>1680</v>
      </c>
      <c r="J13" s="30">
        <v>1690</v>
      </c>
      <c r="K13" s="30">
        <v>1720</v>
      </c>
      <c r="L13" s="5">
        <v>1740</v>
      </c>
      <c r="M13" s="5">
        <v>1750</v>
      </c>
      <c r="N13" s="5">
        <v>1770</v>
      </c>
    </row>
    <row r="14" spans="1:15" s="40" customFormat="1" x14ac:dyDescent="0.2">
      <c r="A14" s="37" t="s">
        <v>86</v>
      </c>
      <c r="B14" s="38">
        <v>440800</v>
      </c>
      <c r="C14" s="38">
        <v>447100</v>
      </c>
      <c r="D14" s="38">
        <v>452600</v>
      </c>
      <c r="E14" s="38">
        <v>458200</v>
      </c>
      <c r="F14" s="38">
        <v>463800</v>
      </c>
      <c r="G14" s="38">
        <v>457400</v>
      </c>
      <c r="H14" s="38">
        <v>454600</v>
      </c>
      <c r="I14" s="38">
        <f t="shared" ref="I14:M14" si="0">SUM(I5:I7)</f>
        <v>455700</v>
      </c>
      <c r="J14" s="39">
        <f t="shared" si="0"/>
        <v>465800</v>
      </c>
      <c r="K14" s="30">
        <f t="shared" si="0"/>
        <v>476900</v>
      </c>
      <c r="L14" s="99">
        <f t="shared" si="0"/>
        <v>489000</v>
      </c>
      <c r="M14" s="99">
        <f t="shared" si="0"/>
        <v>500100</v>
      </c>
      <c r="N14" s="99">
        <f>SUM(N5:N7)</f>
        <v>511400</v>
      </c>
    </row>
    <row r="15" spans="1:15" s="111" customFormat="1" x14ac:dyDescent="0.2">
      <c r="A15" s="143" t="s">
        <v>130</v>
      </c>
      <c r="B15" s="114">
        <v>540000</v>
      </c>
      <c r="C15" s="114">
        <v>546900</v>
      </c>
      <c r="D15" s="114">
        <v>552900</v>
      </c>
      <c r="E15" s="114">
        <v>559200</v>
      </c>
      <c r="F15" s="114">
        <v>565700</v>
      </c>
      <c r="G15" s="114">
        <v>560700</v>
      </c>
      <c r="H15" s="114">
        <v>558800</v>
      </c>
      <c r="I15" s="115">
        <v>562900</v>
      </c>
      <c r="J15" s="116">
        <v>574300</v>
      </c>
      <c r="K15" s="117">
        <v>586400</v>
      </c>
      <c r="L15" s="118">
        <v>599900</v>
      </c>
      <c r="M15" s="118">
        <v>612000</v>
      </c>
      <c r="N15" s="118">
        <f>'1. RCs'!$S$17</f>
        <v>624200</v>
      </c>
      <c r="O15" s="155"/>
    </row>
    <row r="16" spans="1:15" x14ac:dyDescent="0.2">
      <c r="A16" s="28" t="s">
        <v>85</v>
      </c>
      <c r="B16" s="109">
        <v>4184600</v>
      </c>
      <c r="C16" s="109">
        <v>4228300</v>
      </c>
      <c r="D16" s="109">
        <v>4268900</v>
      </c>
      <c r="E16" s="109">
        <v>4315800</v>
      </c>
      <c r="F16" s="109">
        <v>4367800</v>
      </c>
      <c r="G16" s="109">
        <v>4405200</v>
      </c>
      <c r="H16" s="109">
        <v>4433000</v>
      </c>
      <c r="I16" s="109">
        <v>4442100</v>
      </c>
      <c r="J16" s="110">
        <v>4509700</v>
      </c>
      <c r="K16" s="30">
        <v>4596700</v>
      </c>
      <c r="L16" s="5">
        <v>4693200</v>
      </c>
      <c r="M16" s="5">
        <v>4793900</v>
      </c>
      <c r="N16" s="5">
        <v>4885500</v>
      </c>
    </row>
    <row r="17" spans="1:14" ht="41.25" customHeight="1" x14ac:dyDescent="0.2">
      <c r="A17" s="25"/>
      <c r="B17" s="193" t="s">
        <v>111</v>
      </c>
      <c r="C17" s="193"/>
      <c r="D17" s="193"/>
      <c r="E17" s="193"/>
      <c r="F17" s="193"/>
      <c r="G17" s="193"/>
      <c r="H17" s="193"/>
      <c r="I17" s="193"/>
      <c r="J17" s="193"/>
      <c r="K17" s="194"/>
    </row>
    <row r="18" spans="1:14" ht="25.15" customHeight="1" x14ac:dyDescent="0.2">
      <c r="A18" s="36" t="s">
        <v>26</v>
      </c>
      <c r="B18" s="194"/>
      <c r="C18" s="194"/>
      <c r="D18" s="194"/>
      <c r="E18" s="194"/>
      <c r="F18" s="194"/>
      <c r="G18" s="194"/>
      <c r="H18" s="194"/>
      <c r="I18" s="194"/>
      <c r="J18" s="194"/>
      <c r="K18" s="194"/>
    </row>
    <row r="19" spans="1:14" x14ac:dyDescent="0.2">
      <c r="A19" s="111" t="s">
        <v>131</v>
      </c>
    </row>
    <row r="20" spans="1:14" x14ac:dyDescent="0.2">
      <c r="A20" s="74"/>
      <c r="B20" s="74">
        <v>2006</v>
      </c>
      <c r="C20" s="74">
        <v>2007</v>
      </c>
      <c r="D20" s="74">
        <v>2008</v>
      </c>
      <c r="E20" s="74">
        <v>2009</v>
      </c>
      <c r="F20" s="74">
        <v>2010</v>
      </c>
      <c r="G20" s="74">
        <v>2011</v>
      </c>
      <c r="H20" s="74">
        <v>2012</v>
      </c>
      <c r="I20" s="74">
        <v>2013</v>
      </c>
      <c r="J20" s="74">
        <v>2014</v>
      </c>
      <c r="K20" s="74">
        <v>2015</v>
      </c>
      <c r="L20" s="74">
        <v>2016</v>
      </c>
      <c r="M20" s="74">
        <v>2017</v>
      </c>
      <c r="N20" s="74">
        <v>2018</v>
      </c>
    </row>
    <row r="21" spans="1:14" x14ac:dyDescent="0.2">
      <c r="A21" s="74" t="s">
        <v>86</v>
      </c>
      <c r="B21" s="85">
        <v>0.8162962962962963</v>
      </c>
      <c r="C21" s="85">
        <v>0.81751691351252509</v>
      </c>
      <c r="D21" s="85">
        <v>0.81859287393742086</v>
      </c>
      <c r="E21" s="85">
        <v>0.81938483547925611</v>
      </c>
      <c r="F21" s="85">
        <v>0.8198691886158741</v>
      </c>
      <c r="G21" s="85">
        <v>0.81576600677724276</v>
      </c>
      <c r="H21" s="85">
        <v>0.81352899069434503</v>
      </c>
      <c r="I21" s="85">
        <v>0.80955764789483031</v>
      </c>
      <c r="J21" s="85">
        <v>0.81107435138429396</v>
      </c>
      <c r="K21" s="85">
        <v>0.81312872975277062</v>
      </c>
      <c r="L21" s="85">
        <f>L14/L15</f>
        <v>0.81513585597599603</v>
      </c>
      <c r="M21" s="85">
        <f>M14/M15</f>
        <v>0.81715686274509802</v>
      </c>
      <c r="N21" s="85">
        <f>N14/N15</f>
        <v>0.81928868952258893</v>
      </c>
    </row>
    <row r="22" spans="1:14" x14ac:dyDescent="0.2">
      <c r="A22" s="74" t="s">
        <v>47</v>
      </c>
      <c r="B22" s="85">
        <v>0.67</v>
      </c>
      <c r="C22" s="85">
        <v>0.66867800329127813</v>
      </c>
      <c r="D22" s="85">
        <v>0.66739012479652737</v>
      </c>
      <c r="E22" s="85">
        <v>0.6664878397711016</v>
      </c>
      <c r="F22" s="85">
        <v>0.66590065405692067</v>
      </c>
      <c r="G22" s="85">
        <v>0.65578740859639739</v>
      </c>
      <c r="H22" s="85">
        <v>0.64978525411596277</v>
      </c>
      <c r="I22" s="85">
        <v>0.63368271451412328</v>
      </c>
      <c r="J22" s="85">
        <v>0.63015845376980673</v>
      </c>
      <c r="K22" s="85">
        <v>0.62710997442455241</v>
      </c>
      <c r="L22" s="85">
        <f>L6/L15</f>
        <v>0.62510418403067181</v>
      </c>
      <c r="M22" s="85">
        <f>M6/M15</f>
        <v>0.62336601307189543</v>
      </c>
      <c r="N22" s="85">
        <f>N6/N15</f>
        <v>0.62239666773470037</v>
      </c>
    </row>
    <row r="23" spans="1:14" x14ac:dyDescent="0.2">
      <c r="A23" s="74" t="s">
        <v>46</v>
      </c>
      <c r="B23" s="85">
        <v>8.1666666666666665E-2</v>
      </c>
      <c r="C23" s="85">
        <v>8.2464801609069299E-2</v>
      </c>
      <c r="D23" s="85">
        <v>8.3378549466449625E-2</v>
      </c>
      <c r="E23" s="85">
        <v>8.3869814020028619E-2</v>
      </c>
      <c r="F23" s="85">
        <v>8.4143538978257021E-2</v>
      </c>
      <c r="G23" s="85">
        <v>8.6677367576243974E-2</v>
      </c>
      <c r="H23" s="85">
        <v>8.8045812455261274E-2</v>
      </c>
      <c r="I23" s="85">
        <v>9.2911707230413934E-2</v>
      </c>
      <c r="J23" s="85">
        <v>9.4724011840501485E-2</v>
      </c>
      <c r="K23" s="85">
        <v>9.6163682864450123E-2</v>
      </c>
      <c r="L23" s="85">
        <f>L5/L15</f>
        <v>9.6349391565260872E-2</v>
      </c>
      <c r="M23" s="85">
        <f>M5/M15</f>
        <v>9.689542483660131E-2</v>
      </c>
      <c r="N23" s="85">
        <f>N5/N15</f>
        <v>9.7244472925344438E-2</v>
      </c>
    </row>
    <row r="24" spans="1:14" x14ac:dyDescent="0.2">
      <c r="A24" s="74" t="s">
        <v>48</v>
      </c>
      <c r="B24" s="85">
        <v>6.4629629629629634E-2</v>
      </c>
      <c r="C24" s="85">
        <v>6.6374108612177726E-2</v>
      </c>
      <c r="D24" s="85">
        <v>6.7824199674443836E-2</v>
      </c>
      <c r="E24" s="85">
        <v>6.9027181688125896E-2</v>
      </c>
      <c r="F24" s="85">
        <v>6.9824995580696478E-2</v>
      </c>
      <c r="G24" s="85">
        <v>7.3301230604601392E-2</v>
      </c>
      <c r="H24" s="85">
        <v>7.5697924123120972E-2</v>
      </c>
      <c r="I24" s="85">
        <v>8.2963226150293126E-2</v>
      </c>
      <c r="J24" s="85">
        <v>8.6191885773985719E-2</v>
      </c>
      <c r="K24" s="85">
        <v>8.9855072463768115E-2</v>
      </c>
      <c r="L24" s="85">
        <f>L7/L15</f>
        <v>9.3682280380063349E-2</v>
      </c>
      <c r="M24" s="85">
        <f>M7/M15</f>
        <v>9.689542483660131E-2</v>
      </c>
      <c r="N24" s="85">
        <f>N7/N15</f>
        <v>9.9647548862544053E-2</v>
      </c>
    </row>
    <row r="25" spans="1:14" x14ac:dyDescent="0.2">
      <c r="A25" s="74" t="s">
        <v>50</v>
      </c>
      <c r="B25" s="85">
        <v>8.1111111111111106E-2</v>
      </c>
      <c r="C25" s="85">
        <v>8.0270616200402267E-2</v>
      </c>
      <c r="D25" s="85">
        <v>7.9399529752215592E-2</v>
      </c>
      <c r="E25" s="85">
        <v>7.8862660944206006E-2</v>
      </c>
      <c r="F25" s="85">
        <v>7.8310058334806434E-2</v>
      </c>
      <c r="G25" s="85">
        <v>7.9721776350989829E-2</v>
      </c>
      <c r="H25" s="85">
        <v>8.0171796707229778E-2</v>
      </c>
      <c r="I25" s="85">
        <v>8.065375732812223E-2</v>
      </c>
      <c r="J25" s="85">
        <v>7.9923384990423119E-2</v>
      </c>
      <c r="K25" s="85">
        <v>7.8772378516624039E-2</v>
      </c>
      <c r="L25" s="85">
        <f>L9/L15</f>
        <v>7.7846307717952992E-2</v>
      </c>
      <c r="M25" s="85">
        <f>M9/M15</f>
        <v>7.6960784313725494E-2</v>
      </c>
      <c r="N25" s="85">
        <f>N9/N15</f>
        <v>7.5776994553027874E-2</v>
      </c>
    </row>
    <row r="26" spans="1:14" x14ac:dyDescent="0.2">
      <c r="A26" s="74" t="s">
        <v>49</v>
      </c>
      <c r="B26" s="85">
        <v>5.185185185185185E-2</v>
      </c>
      <c r="C26" s="85">
        <v>5.1929054671786434E-2</v>
      </c>
      <c r="D26" s="85">
        <v>5.1908120817507689E-2</v>
      </c>
      <c r="E26" s="85">
        <v>5.2038626609442057E-2</v>
      </c>
      <c r="F26" s="85">
        <v>5.197100936892346E-2</v>
      </c>
      <c r="G26" s="85">
        <v>5.3682896379525592E-2</v>
      </c>
      <c r="H26" s="85">
        <v>5.476020042949177E-2</v>
      </c>
      <c r="I26" s="85">
        <v>5.7381417658553917E-2</v>
      </c>
      <c r="J26" s="85">
        <v>5.7113007139125892E-2</v>
      </c>
      <c r="K26" s="85">
        <v>5.6606990622335894E-2</v>
      </c>
      <c r="L26" s="85">
        <f>L8/L15</f>
        <v>5.6176029338223035E-2</v>
      </c>
      <c r="M26" s="85">
        <f>M8/M15</f>
        <v>5.5718954248366016E-2</v>
      </c>
      <c r="N26" s="85">
        <f>N8/N15</f>
        <v>5.5270746555591159E-2</v>
      </c>
    </row>
    <row r="27" spans="1:14" x14ac:dyDescent="0.2">
      <c r="A27" s="74" t="s">
        <v>53</v>
      </c>
      <c r="B27" s="85">
        <v>3.833333333333333E-2</v>
      </c>
      <c r="C27" s="85">
        <v>3.784969829950631E-2</v>
      </c>
      <c r="D27" s="85">
        <v>3.7438958220293E-2</v>
      </c>
      <c r="E27" s="85">
        <v>3.7017167381974247E-2</v>
      </c>
      <c r="F27" s="85">
        <v>3.6768605267809791E-2</v>
      </c>
      <c r="G27" s="85">
        <v>3.7274835027644018E-2</v>
      </c>
      <c r="H27" s="85">
        <v>3.7401574803149609E-2</v>
      </c>
      <c r="I27" s="85">
        <v>3.8017409841890212E-2</v>
      </c>
      <c r="J27" s="85">
        <v>3.7785129723141214E-2</v>
      </c>
      <c r="K27" s="85">
        <v>3.7340153452685425E-2</v>
      </c>
      <c r="L27" s="85">
        <f>L12/L15</f>
        <v>3.6839473245540925E-2</v>
      </c>
      <c r="M27" s="85">
        <f>M12/M15</f>
        <v>3.6274509803921572E-2</v>
      </c>
      <c r="N27" s="85">
        <f>N12/N15</f>
        <v>3.5725728933034287E-2</v>
      </c>
    </row>
    <row r="28" spans="1:14" x14ac:dyDescent="0.2">
      <c r="A28" s="74" t="s">
        <v>45</v>
      </c>
      <c r="B28" s="85">
        <v>1.9907407407407408E-2</v>
      </c>
      <c r="C28" s="85">
        <v>1.9747668678003292E-2</v>
      </c>
      <c r="D28" s="85">
        <v>1.9714234038705009E-2</v>
      </c>
      <c r="E28" s="85">
        <v>1.967095851216023E-2</v>
      </c>
      <c r="F28" s="85">
        <v>1.9621707618879266E-2</v>
      </c>
      <c r="G28" s="85">
        <v>2.0153379703941501E-2</v>
      </c>
      <c r="H28" s="85">
        <v>2.05798138869005E-2</v>
      </c>
      <c r="I28" s="85">
        <v>2.1318173743116006E-2</v>
      </c>
      <c r="J28" s="85">
        <v>2.124325265540658E-2</v>
      </c>
      <c r="K28" s="85">
        <v>2.1312872975277068E-2</v>
      </c>
      <c r="L28" s="85">
        <f>L4/L15</f>
        <v>2.1170195032505418E-2</v>
      </c>
      <c r="M28" s="85">
        <f>M4/M15</f>
        <v>2.0915032679738561E-2</v>
      </c>
      <c r="N28" s="85">
        <f>N4/N15</f>
        <v>2.0586350528676706E-2</v>
      </c>
    </row>
    <row r="29" spans="1:14" x14ac:dyDescent="0.2">
      <c r="A29" s="74" t="s">
        <v>52</v>
      </c>
      <c r="B29" s="85">
        <v>1.3666666666666667E-2</v>
      </c>
      <c r="C29" s="85">
        <v>1.3567379776924484E-2</v>
      </c>
      <c r="D29" s="85">
        <v>1.3474407668656176E-2</v>
      </c>
      <c r="E29" s="85">
        <v>1.3412017167381975E-2</v>
      </c>
      <c r="F29" s="85">
        <v>1.3346296623652113E-2</v>
      </c>
      <c r="G29" s="85">
        <v>1.3607990012484394E-2</v>
      </c>
      <c r="H29" s="85">
        <v>1.3707945597709378E-2</v>
      </c>
      <c r="I29" s="85">
        <v>1.3874578077811334E-2</v>
      </c>
      <c r="J29" s="85">
        <v>1.3721051715131464E-2</v>
      </c>
      <c r="K29" s="85">
        <v>1.3418584825234442E-2</v>
      </c>
      <c r="L29" s="85">
        <f>L11/L15</f>
        <v>1.3252208701450241E-2</v>
      </c>
      <c r="M29" s="85">
        <f>M11/M15</f>
        <v>1.2908496732026143E-2</v>
      </c>
      <c r="N29" s="85">
        <f>N11/N15</f>
        <v>1.2720281960909964E-2</v>
      </c>
    </row>
    <row r="30" spans="1:14" x14ac:dyDescent="0.2">
      <c r="A30" s="74" t="s">
        <v>51</v>
      </c>
      <c r="B30" s="85">
        <v>7.2222222222222219E-3</v>
      </c>
      <c r="C30" s="85">
        <v>7.1676723349789724E-3</v>
      </c>
      <c r="D30" s="85">
        <v>7.1441490323747511E-3</v>
      </c>
      <c r="E30" s="85">
        <v>7.0815450643776827E-3</v>
      </c>
      <c r="F30" s="85">
        <v>7.0885628424960222E-3</v>
      </c>
      <c r="G30" s="85">
        <v>7.2231139646869984E-3</v>
      </c>
      <c r="H30" s="85">
        <v>7.3192555476020039E-3</v>
      </c>
      <c r="I30" s="85">
        <v>7.6390122579499025E-3</v>
      </c>
      <c r="J30" s="85">
        <v>7.5222009402751179E-3</v>
      </c>
      <c r="K30" s="85">
        <v>7.5703324808184145E-3</v>
      </c>
      <c r="L30" s="85">
        <f>L10/L15</f>
        <v>7.5345890981830307E-3</v>
      </c>
      <c r="M30" s="85">
        <f>M10/M15</f>
        <v>7.5163398692810459E-3</v>
      </c>
      <c r="N30" s="85">
        <f>N10/N15</f>
        <v>7.4815764178148029E-3</v>
      </c>
    </row>
    <row r="31" spans="1:14" x14ac:dyDescent="0.2">
      <c r="A31" s="74" t="s">
        <v>114</v>
      </c>
      <c r="B31" s="85">
        <v>6.9074074074074072E-3</v>
      </c>
      <c r="C31" s="85">
        <v>6.856829402084476E-3</v>
      </c>
      <c r="D31" s="85">
        <v>6.8185928739374208E-3</v>
      </c>
      <c r="E31" s="85">
        <v>6.7596566523605147E-3</v>
      </c>
      <c r="F31" s="85">
        <v>6.7173413470037122E-3</v>
      </c>
      <c r="G31" s="85">
        <v>6.8842518280720529E-3</v>
      </c>
      <c r="H31" s="85">
        <v>6.8002863278453828E-3</v>
      </c>
      <c r="I31" s="85">
        <v>6.4665127020785218E-3</v>
      </c>
      <c r="J31" s="85">
        <v>6.3381507922688493E-3</v>
      </c>
      <c r="K31" s="85">
        <v>6.2404092071611256E-3</v>
      </c>
      <c r="L31" s="85">
        <f>L3/L15</f>
        <v>6.217702950491749E-3</v>
      </c>
      <c r="M31" s="85">
        <f>M3/M15</f>
        <v>6.0784313725490199E-3</v>
      </c>
      <c r="N31" s="85">
        <f>N3/N15</f>
        <v>6.1358538929830184E-3</v>
      </c>
    </row>
    <row r="32" spans="1:14" x14ac:dyDescent="0.2">
      <c r="A32" s="74" t="s">
        <v>110</v>
      </c>
      <c r="B32" s="85">
        <v>2.9074074074074076E-3</v>
      </c>
      <c r="C32" s="85">
        <v>2.8890107880782594E-3</v>
      </c>
      <c r="D32" s="85">
        <v>2.8576596129499007E-3</v>
      </c>
      <c r="E32" s="85">
        <v>2.8612303290414878E-3</v>
      </c>
      <c r="F32" s="85">
        <v>2.8283542513699842E-3</v>
      </c>
      <c r="G32" s="85">
        <v>2.9427501337613697E-3</v>
      </c>
      <c r="H32" s="85">
        <v>3.0064423765211166E-3</v>
      </c>
      <c r="I32" s="85">
        <v>2.984544324036241E-3</v>
      </c>
      <c r="J32" s="85">
        <v>2.9427128678391084E-3</v>
      </c>
      <c r="K32" s="85">
        <v>2.9326513213981244E-3</v>
      </c>
      <c r="L32" s="85">
        <f>L13/L15</f>
        <v>2.9004834139023171E-3</v>
      </c>
      <c r="M32" s="85">
        <f>M13/M15</f>
        <v>2.8594771241830064E-3</v>
      </c>
      <c r="N32" s="85">
        <f>N13/N15</f>
        <v>2.8356296058955465E-3</v>
      </c>
    </row>
  </sheetData>
  <mergeCells count="2">
    <mergeCell ref="A1:I1"/>
    <mergeCell ref="B17:K18"/>
  </mergeCells>
  <pageMargins left="0.7" right="0.7" top="0.75" bottom="0.75" header="0.3" footer="0.3"/>
  <pageSetup paperSize="9" orientation="portrait" r:id="rId1"/>
  <ignoredErrors>
    <ignoredError sqref="I14:N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zoomScale="90" zoomScaleNormal="90" workbookViewId="0"/>
  </sheetViews>
  <sheetFormatPr defaultColWidth="9" defaultRowHeight="14.25" x14ac:dyDescent="0.2"/>
  <cols>
    <col min="1" max="16384" width="9" style="3"/>
  </cols>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2"/>
  <sheetViews>
    <sheetView topLeftCell="A22" zoomScale="70" zoomScaleNormal="70" workbookViewId="0">
      <selection activeCell="P40" sqref="P40"/>
    </sheetView>
  </sheetViews>
  <sheetFormatPr defaultColWidth="9" defaultRowHeight="14.25" x14ac:dyDescent="0.2"/>
  <cols>
    <col min="1" max="1" width="2" style="3" customWidth="1"/>
    <col min="2" max="2" width="22" style="3" customWidth="1"/>
    <col min="3" max="9" width="9.5" style="3" customWidth="1"/>
    <col min="10" max="10" width="6.625" style="3" customWidth="1"/>
    <col min="11" max="11" width="8" style="3" customWidth="1"/>
    <col min="12" max="12" width="7.375" style="3" customWidth="1"/>
    <col min="13" max="13" width="7.25" style="3" customWidth="1"/>
    <col min="14" max="14" width="7" style="3" customWidth="1"/>
    <col min="15" max="15" width="8.125" style="3" customWidth="1"/>
    <col min="16" max="16" width="9" style="3"/>
    <col min="17" max="17" width="9" style="158"/>
    <col min="18" max="16384" width="9" style="3"/>
  </cols>
  <sheetData>
    <row r="1" spans="1:17" s="7" customFormat="1" ht="24.95" customHeight="1" x14ac:dyDescent="0.2">
      <c r="A1" s="162" t="s">
        <v>138</v>
      </c>
      <c r="B1" s="162"/>
      <c r="C1" s="162"/>
      <c r="D1" s="162"/>
      <c r="E1" s="162"/>
      <c r="F1" s="162"/>
      <c r="G1" s="162"/>
      <c r="H1" s="162"/>
      <c r="I1" s="162"/>
      <c r="J1" s="162"/>
      <c r="K1" s="162"/>
      <c r="L1" s="162"/>
      <c r="M1" s="162"/>
      <c r="N1" s="162"/>
      <c r="Q1" s="156"/>
    </row>
    <row r="2" spans="1:17" ht="13.9" customHeight="1" x14ac:dyDescent="0.2">
      <c r="A2" s="198" t="s">
        <v>97</v>
      </c>
      <c r="B2" s="199"/>
      <c r="C2" s="176" t="s">
        <v>54</v>
      </c>
      <c r="D2" s="177"/>
      <c r="E2" s="177"/>
      <c r="F2" s="178"/>
      <c r="G2" s="67"/>
      <c r="H2" s="88"/>
      <c r="I2" s="145"/>
      <c r="J2" s="171" t="s">
        <v>121</v>
      </c>
      <c r="K2" s="171"/>
      <c r="L2" s="171" t="s">
        <v>120</v>
      </c>
      <c r="M2" s="171"/>
      <c r="N2" s="175" t="s">
        <v>127</v>
      </c>
      <c r="O2" s="175"/>
      <c r="P2" s="175" t="s">
        <v>135</v>
      </c>
      <c r="Q2" s="175"/>
    </row>
    <row r="3" spans="1:17" ht="44.45" customHeight="1" x14ac:dyDescent="0.2">
      <c r="A3" s="200"/>
      <c r="B3" s="201"/>
      <c r="C3" s="204">
        <v>2006</v>
      </c>
      <c r="D3" s="204">
        <v>2013</v>
      </c>
      <c r="E3" s="204">
        <v>2014</v>
      </c>
      <c r="F3" s="208">
        <v>2015</v>
      </c>
      <c r="G3" s="72"/>
      <c r="H3" s="89"/>
      <c r="I3" s="147"/>
      <c r="J3" s="171"/>
      <c r="K3" s="171"/>
      <c r="L3" s="171"/>
      <c r="M3" s="171"/>
      <c r="N3" s="175"/>
      <c r="O3" s="175"/>
      <c r="P3" s="175"/>
      <c r="Q3" s="175"/>
    </row>
    <row r="4" spans="1:17" x14ac:dyDescent="0.2">
      <c r="A4" s="202"/>
      <c r="B4" s="203"/>
      <c r="C4" s="205"/>
      <c r="D4" s="205"/>
      <c r="E4" s="205"/>
      <c r="F4" s="209"/>
      <c r="G4" s="73">
        <v>2016</v>
      </c>
      <c r="H4" s="90">
        <v>2017</v>
      </c>
      <c r="I4" s="148">
        <v>2018</v>
      </c>
      <c r="J4" s="9" t="s">
        <v>55</v>
      </c>
      <c r="K4" s="9" t="s">
        <v>83</v>
      </c>
      <c r="L4" s="69" t="s">
        <v>55</v>
      </c>
      <c r="M4" s="69" t="s">
        <v>56</v>
      </c>
      <c r="N4" s="108" t="s">
        <v>126</v>
      </c>
      <c r="O4" s="108" t="s">
        <v>125</v>
      </c>
      <c r="P4" s="74" t="s">
        <v>126</v>
      </c>
      <c r="Q4" s="157" t="s">
        <v>125</v>
      </c>
    </row>
    <row r="5" spans="1:17" x14ac:dyDescent="0.2">
      <c r="A5" s="197" t="s">
        <v>115</v>
      </c>
      <c r="B5" s="197"/>
      <c r="C5" s="30">
        <v>3730</v>
      </c>
      <c r="D5" s="30">
        <v>3640</v>
      </c>
      <c r="E5" s="30">
        <v>3640</v>
      </c>
      <c r="F5" s="30">
        <v>3660</v>
      </c>
      <c r="G5" s="30">
        <v>3730</v>
      </c>
      <c r="H5" s="30">
        <v>3720</v>
      </c>
      <c r="I5" s="30">
        <f>'5. TAs'!N3</f>
        <v>3830</v>
      </c>
      <c r="J5" s="30">
        <v>-10</v>
      </c>
      <c r="K5" s="82">
        <v>-0.3</v>
      </c>
      <c r="L5" s="30">
        <f t="shared" ref="L5:L16" si="0">G5-F5</f>
        <v>70</v>
      </c>
      <c r="M5" s="82">
        <f t="shared" ref="M5:M16" si="1">L5/F5*100</f>
        <v>1.9125683060109291</v>
      </c>
      <c r="N5" s="5">
        <f t="shared" ref="N5:N16" si="2">H5-G5</f>
        <v>-10</v>
      </c>
      <c r="O5" s="130">
        <f>N5/G5*100</f>
        <v>-0.26809651474530832</v>
      </c>
      <c r="P5" s="5">
        <f t="shared" ref="P5:P16" si="3">I5-H5</f>
        <v>110</v>
      </c>
      <c r="Q5" s="157">
        <f>P5/H5*100</f>
        <v>2.956989247311828</v>
      </c>
    </row>
    <row r="6" spans="1:17" x14ac:dyDescent="0.2">
      <c r="A6" s="197" t="s">
        <v>87</v>
      </c>
      <c r="B6" s="197"/>
      <c r="C6" s="30">
        <v>10750</v>
      </c>
      <c r="D6" s="30">
        <v>12000</v>
      </c>
      <c r="E6" s="30">
        <v>12200</v>
      </c>
      <c r="F6" s="30">
        <v>12500</v>
      </c>
      <c r="G6" s="30">
        <v>12700</v>
      </c>
      <c r="H6" s="30">
        <v>12800</v>
      </c>
      <c r="I6" s="30">
        <f>'5. TAs'!N4</f>
        <v>12850</v>
      </c>
      <c r="J6" s="30">
        <v>150</v>
      </c>
      <c r="K6" s="82">
        <v>1.5</v>
      </c>
      <c r="L6" s="30">
        <f t="shared" si="0"/>
        <v>200</v>
      </c>
      <c r="M6" s="82">
        <f t="shared" si="1"/>
        <v>1.6</v>
      </c>
      <c r="N6" s="5">
        <f t="shared" si="2"/>
        <v>100</v>
      </c>
      <c r="O6" s="130">
        <v>0.8</v>
      </c>
      <c r="P6" s="5">
        <f t="shared" si="3"/>
        <v>50</v>
      </c>
      <c r="Q6" s="157">
        <f t="shared" ref="Q6:Q16" si="4">P6/H6*100</f>
        <v>0.390625</v>
      </c>
    </row>
    <row r="7" spans="1:17" x14ac:dyDescent="0.2">
      <c r="A7" s="197" t="s">
        <v>88</v>
      </c>
      <c r="B7" s="197"/>
      <c r="C7" s="30">
        <v>44100</v>
      </c>
      <c r="D7" s="30">
        <v>52300</v>
      </c>
      <c r="E7" s="30">
        <v>54400</v>
      </c>
      <c r="F7" s="30">
        <v>56400</v>
      </c>
      <c r="G7" s="30">
        <v>57800</v>
      </c>
      <c r="H7" s="30">
        <v>59300</v>
      </c>
      <c r="I7" s="30">
        <f>'5. TAs'!N5</f>
        <v>60700</v>
      </c>
      <c r="J7" s="30">
        <v>1200</v>
      </c>
      <c r="K7" s="82">
        <v>2.5</v>
      </c>
      <c r="L7" s="30">
        <f t="shared" si="0"/>
        <v>1400</v>
      </c>
      <c r="M7" s="82">
        <f t="shared" si="1"/>
        <v>2.4822695035460995</v>
      </c>
      <c r="N7" s="5">
        <f t="shared" si="2"/>
        <v>1500</v>
      </c>
      <c r="O7" s="130">
        <v>2.6</v>
      </c>
      <c r="P7" s="5">
        <f t="shared" si="3"/>
        <v>1400</v>
      </c>
      <c r="Q7" s="157">
        <f t="shared" si="4"/>
        <v>2.3608768971332208</v>
      </c>
    </row>
    <row r="8" spans="1:17" x14ac:dyDescent="0.2">
      <c r="A8" s="197" t="s">
        <v>89</v>
      </c>
      <c r="B8" s="197"/>
      <c r="C8" s="30">
        <v>361800</v>
      </c>
      <c r="D8" s="30">
        <v>356700</v>
      </c>
      <c r="E8" s="30">
        <v>361900</v>
      </c>
      <c r="F8" s="30">
        <v>367800</v>
      </c>
      <c r="G8" s="30">
        <v>375000</v>
      </c>
      <c r="H8" s="30">
        <v>381500</v>
      </c>
      <c r="I8" s="30">
        <f>'5. TAs'!N6</f>
        <v>388500</v>
      </c>
      <c r="J8" s="30">
        <v>-700</v>
      </c>
      <c r="K8" s="82">
        <v>-0.2</v>
      </c>
      <c r="L8" s="30">
        <f t="shared" si="0"/>
        <v>7200</v>
      </c>
      <c r="M8" s="82">
        <f t="shared" si="1"/>
        <v>1.957585644371941</v>
      </c>
      <c r="N8" s="5">
        <f t="shared" si="2"/>
        <v>6500</v>
      </c>
      <c r="O8" s="130">
        <v>1.7</v>
      </c>
      <c r="P8" s="5">
        <f t="shared" si="3"/>
        <v>7000</v>
      </c>
      <c r="Q8" s="157">
        <f t="shared" si="4"/>
        <v>1.834862385321101</v>
      </c>
    </row>
    <row r="9" spans="1:17" x14ac:dyDescent="0.2">
      <c r="A9" s="197" t="s">
        <v>90</v>
      </c>
      <c r="B9" s="197"/>
      <c r="C9" s="30">
        <v>34900</v>
      </c>
      <c r="D9" s="30">
        <v>46700</v>
      </c>
      <c r="E9" s="30">
        <v>49500</v>
      </c>
      <c r="F9" s="30">
        <v>52700</v>
      </c>
      <c r="G9" s="30">
        <v>56200</v>
      </c>
      <c r="H9" s="30">
        <v>59300</v>
      </c>
      <c r="I9" s="30">
        <f>'5. TAs'!N7</f>
        <v>62200</v>
      </c>
      <c r="J9" s="30">
        <v>1700</v>
      </c>
      <c r="K9" s="82">
        <v>4.2</v>
      </c>
      <c r="L9" s="30">
        <f t="shared" si="0"/>
        <v>3500</v>
      </c>
      <c r="M9" s="82">
        <f t="shared" si="1"/>
        <v>6.6413662239089177</v>
      </c>
      <c r="N9" s="5">
        <f t="shared" si="2"/>
        <v>3100</v>
      </c>
      <c r="O9" s="130">
        <v>5.5</v>
      </c>
      <c r="P9" s="5">
        <f t="shared" si="3"/>
        <v>2900</v>
      </c>
      <c r="Q9" s="157">
        <f t="shared" si="4"/>
        <v>4.8903878583473865</v>
      </c>
    </row>
    <row r="10" spans="1:17" x14ac:dyDescent="0.2">
      <c r="A10" s="197" t="s">
        <v>91</v>
      </c>
      <c r="B10" s="197"/>
      <c r="C10" s="30">
        <v>28000</v>
      </c>
      <c r="D10" s="30">
        <v>32300</v>
      </c>
      <c r="E10" s="30">
        <v>32800</v>
      </c>
      <c r="F10" s="30">
        <v>33200</v>
      </c>
      <c r="G10" s="30">
        <v>33700</v>
      </c>
      <c r="H10" s="30">
        <v>34100</v>
      </c>
      <c r="I10" s="30">
        <f>'5. TAs'!N8</f>
        <v>34500</v>
      </c>
      <c r="J10" s="30">
        <v>600</v>
      </c>
      <c r="K10" s="82">
        <v>2</v>
      </c>
      <c r="L10" s="30">
        <f t="shared" si="0"/>
        <v>500</v>
      </c>
      <c r="M10" s="82">
        <f t="shared" si="1"/>
        <v>1.5060240963855422</v>
      </c>
      <c r="N10" s="5">
        <f t="shared" si="2"/>
        <v>400</v>
      </c>
      <c r="O10" s="130">
        <v>1.2</v>
      </c>
      <c r="P10" s="5">
        <f t="shared" si="3"/>
        <v>400</v>
      </c>
      <c r="Q10" s="157">
        <f t="shared" si="4"/>
        <v>1.1730205278592376</v>
      </c>
    </row>
    <row r="11" spans="1:17" x14ac:dyDescent="0.2">
      <c r="A11" s="197" t="s">
        <v>92</v>
      </c>
      <c r="B11" s="197"/>
      <c r="C11" s="30">
        <v>43800</v>
      </c>
      <c r="D11" s="30">
        <v>45400</v>
      </c>
      <c r="E11" s="30">
        <v>45900</v>
      </c>
      <c r="F11" s="30">
        <v>46200</v>
      </c>
      <c r="G11" s="30">
        <v>46700</v>
      </c>
      <c r="H11" s="30">
        <v>47100</v>
      </c>
      <c r="I11" s="30">
        <f>'5. TAs'!N9</f>
        <v>47300</v>
      </c>
      <c r="J11" s="30">
        <v>200</v>
      </c>
      <c r="K11" s="82">
        <v>0.5</v>
      </c>
      <c r="L11" s="30">
        <f t="shared" si="0"/>
        <v>500</v>
      </c>
      <c r="M11" s="82">
        <f t="shared" si="1"/>
        <v>1.0822510822510822</v>
      </c>
      <c r="N11" s="5">
        <f t="shared" si="2"/>
        <v>400</v>
      </c>
      <c r="O11" s="130">
        <v>0.9</v>
      </c>
      <c r="P11" s="5">
        <f t="shared" si="3"/>
        <v>200</v>
      </c>
      <c r="Q11" s="157">
        <f t="shared" si="4"/>
        <v>0.42462845010615713</v>
      </c>
    </row>
    <row r="12" spans="1:17" x14ac:dyDescent="0.2">
      <c r="A12" s="197" t="s">
        <v>93</v>
      </c>
      <c r="B12" s="197"/>
      <c r="C12" s="30">
        <v>3900</v>
      </c>
      <c r="D12" s="30">
        <v>4300</v>
      </c>
      <c r="E12" s="30">
        <v>4320</v>
      </c>
      <c r="F12" s="30">
        <v>4440</v>
      </c>
      <c r="G12" s="30">
        <v>4520</v>
      </c>
      <c r="H12" s="30">
        <v>4600</v>
      </c>
      <c r="I12" s="30">
        <f>'5. TAs'!N10</f>
        <v>4670</v>
      </c>
      <c r="J12" s="30">
        <v>60</v>
      </c>
      <c r="K12" s="82">
        <v>1.4</v>
      </c>
      <c r="L12" s="30">
        <f t="shared" si="0"/>
        <v>80</v>
      </c>
      <c r="M12" s="82">
        <f t="shared" si="1"/>
        <v>1.8018018018018018</v>
      </c>
      <c r="N12" s="5">
        <f t="shared" si="2"/>
        <v>80</v>
      </c>
      <c r="O12" s="130">
        <v>1.8</v>
      </c>
      <c r="P12" s="5">
        <f t="shared" si="3"/>
        <v>70</v>
      </c>
      <c r="Q12" s="157">
        <f t="shared" si="4"/>
        <v>1.5217391304347827</v>
      </c>
    </row>
    <row r="13" spans="1:17" x14ac:dyDescent="0.2">
      <c r="A13" s="197" t="s">
        <v>94</v>
      </c>
      <c r="B13" s="197"/>
      <c r="C13" s="30">
        <v>7380</v>
      </c>
      <c r="D13" s="30">
        <v>7810</v>
      </c>
      <c r="E13" s="30">
        <v>7880</v>
      </c>
      <c r="F13" s="30">
        <v>7870</v>
      </c>
      <c r="G13" s="30">
        <v>7950</v>
      </c>
      <c r="H13" s="30">
        <v>7900</v>
      </c>
      <c r="I13" s="30">
        <f>'5. TAs'!N11</f>
        <v>7940</v>
      </c>
      <c r="J13" s="30">
        <v>60</v>
      </c>
      <c r="K13" s="82">
        <v>0.8</v>
      </c>
      <c r="L13" s="30">
        <f t="shared" si="0"/>
        <v>80</v>
      </c>
      <c r="M13" s="82">
        <f t="shared" si="1"/>
        <v>1.0165184243964422</v>
      </c>
      <c r="N13" s="5">
        <f t="shared" si="2"/>
        <v>-50</v>
      </c>
      <c r="O13" s="130">
        <v>-0.6</v>
      </c>
      <c r="P13" s="5">
        <f t="shared" si="3"/>
        <v>40</v>
      </c>
      <c r="Q13" s="157">
        <f t="shared" si="4"/>
        <v>0.50632911392405067</v>
      </c>
    </row>
    <row r="14" spans="1:17" x14ac:dyDescent="0.2">
      <c r="A14" s="197" t="s">
        <v>95</v>
      </c>
      <c r="B14" s="197"/>
      <c r="C14" s="30">
        <v>20700</v>
      </c>
      <c r="D14" s="30">
        <v>21400</v>
      </c>
      <c r="E14" s="30">
        <v>21700</v>
      </c>
      <c r="F14" s="30">
        <v>21900</v>
      </c>
      <c r="G14" s="30">
        <v>22100</v>
      </c>
      <c r="H14" s="30">
        <v>22200</v>
      </c>
      <c r="I14" s="30">
        <f>'5. TAs'!N12</f>
        <v>22300</v>
      </c>
      <c r="J14" s="30">
        <v>100</v>
      </c>
      <c r="K14" s="82">
        <v>0.5</v>
      </c>
      <c r="L14" s="30">
        <f t="shared" si="0"/>
        <v>200</v>
      </c>
      <c r="M14" s="82">
        <f t="shared" si="1"/>
        <v>0.91324200913242004</v>
      </c>
      <c r="N14" s="5">
        <f t="shared" si="2"/>
        <v>100</v>
      </c>
      <c r="O14" s="130">
        <v>0.5</v>
      </c>
      <c r="P14" s="5">
        <f t="shared" si="3"/>
        <v>100</v>
      </c>
      <c r="Q14" s="157">
        <f t="shared" si="4"/>
        <v>0.45045045045045046</v>
      </c>
    </row>
    <row r="15" spans="1:17" x14ac:dyDescent="0.2">
      <c r="A15" s="165" t="s">
        <v>70</v>
      </c>
      <c r="B15" s="166"/>
      <c r="C15" s="30">
        <v>540000</v>
      </c>
      <c r="D15" s="30">
        <v>562900</v>
      </c>
      <c r="E15" s="116">
        <v>574300</v>
      </c>
      <c r="F15" s="116">
        <v>586400</v>
      </c>
      <c r="G15" s="116">
        <v>599900</v>
      </c>
      <c r="H15" s="118">
        <v>612000</v>
      </c>
      <c r="I15" s="118">
        <f>'5. TAs'!N15</f>
        <v>624200</v>
      </c>
      <c r="J15" s="30">
        <v>3300</v>
      </c>
      <c r="K15" s="82">
        <v>0.6</v>
      </c>
      <c r="L15" s="30">
        <f t="shared" si="0"/>
        <v>13500</v>
      </c>
      <c r="M15" s="82">
        <f t="shared" si="1"/>
        <v>2.3021828103683495</v>
      </c>
      <c r="N15" s="5">
        <f t="shared" si="2"/>
        <v>12100</v>
      </c>
      <c r="O15" s="130">
        <v>2</v>
      </c>
      <c r="P15" s="5">
        <f t="shared" si="3"/>
        <v>12200</v>
      </c>
      <c r="Q15" s="157">
        <f t="shared" si="4"/>
        <v>1.9934640522875815</v>
      </c>
    </row>
    <row r="16" spans="1:17" x14ac:dyDescent="0.2">
      <c r="A16" s="197" t="s">
        <v>25</v>
      </c>
      <c r="B16" s="197"/>
      <c r="C16" s="30">
        <v>4184600</v>
      </c>
      <c r="D16" s="30">
        <v>4442100</v>
      </c>
      <c r="E16" s="116">
        <v>4509700</v>
      </c>
      <c r="F16" s="116">
        <v>4596700</v>
      </c>
      <c r="G16" s="118">
        <v>4693200</v>
      </c>
      <c r="H16" s="118">
        <v>4793900</v>
      </c>
      <c r="I16" s="118">
        <f>'5. TAs'!N16</f>
        <v>4885500</v>
      </c>
      <c r="J16" s="30">
        <v>36800</v>
      </c>
      <c r="K16" s="82">
        <v>0.9</v>
      </c>
      <c r="L16" s="30">
        <f t="shared" si="0"/>
        <v>96500</v>
      </c>
      <c r="M16" s="82">
        <f t="shared" si="1"/>
        <v>2.0993321295712142</v>
      </c>
      <c r="N16" s="5">
        <f t="shared" si="2"/>
        <v>100700</v>
      </c>
      <c r="O16" s="130">
        <v>2.1</v>
      </c>
      <c r="P16" s="5">
        <f t="shared" si="3"/>
        <v>91600</v>
      </c>
      <c r="Q16" s="157">
        <f t="shared" si="4"/>
        <v>1.9107615928575898</v>
      </c>
    </row>
    <row r="17" spans="1:13" x14ac:dyDescent="0.2">
      <c r="A17" s="41"/>
      <c r="B17" s="41"/>
      <c r="C17" s="41"/>
      <c r="D17" s="41"/>
      <c r="E17" s="41"/>
      <c r="F17" s="41"/>
      <c r="G17" s="41"/>
      <c r="H17" s="41"/>
      <c r="I17" s="41"/>
      <c r="J17" s="41"/>
      <c r="K17" s="41"/>
    </row>
    <row r="18" spans="1:13" ht="25.9" customHeight="1" x14ac:dyDescent="0.2">
      <c r="A18" s="64" t="s">
        <v>75</v>
      </c>
      <c r="B18" s="195" t="s">
        <v>108</v>
      </c>
      <c r="C18" s="195"/>
      <c r="D18" s="195"/>
      <c r="E18" s="195"/>
      <c r="F18" s="195"/>
      <c r="G18" s="195"/>
      <c r="H18" s="195"/>
      <c r="I18" s="195"/>
      <c r="J18" s="195"/>
      <c r="K18" s="195"/>
      <c r="L18" s="70"/>
      <c r="M18" s="70"/>
    </row>
    <row r="19" spans="1:13" x14ac:dyDescent="0.2">
      <c r="A19" s="16" t="s">
        <v>76</v>
      </c>
      <c r="B19" s="17" t="s">
        <v>117</v>
      </c>
      <c r="C19" s="18"/>
      <c r="D19" s="18"/>
      <c r="E19" s="18"/>
      <c r="F19" s="18"/>
      <c r="G19" s="18"/>
      <c r="H19" s="18"/>
      <c r="I19" s="18"/>
      <c r="J19" s="18"/>
      <c r="K19" s="18"/>
      <c r="L19" s="20"/>
      <c r="M19" s="20"/>
    </row>
    <row r="20" spans="1:13" x14ac:dyDescent="0.2">
      <c r="A20" s="16" t="s">
        <v>77</v>
      </c>
      <c r="B20" s="17" t="s">
        <v>78</v>
      </c>
      <c r="C20" s="18"/>
      <c r="D20" s="18"/>
      <c r="E20" s="18"/>
      <c r="F20" s="18"/>
      <c r="G20" s="18"/>
      <c r="H20" s="18"/>
      <c r="I20" s="18"/>
      <c r="J20" s="18"/>
      <c r="K20" s="18"/>
      <c r="L20" s="20"/>
      <c r="M20" s="20"/>
    </row>
    <row r="21" spans="1:13" ht="21" customHeight="1" x14ac:dyDescent="0.2">
      <c r="A21" s="21" t="s">
        <v>113</v>
      </c>
      <c r="B21" s="21"/>
      <c r="C21" s="18"/>
      <c r="D21" s="18"/>
      <c r="E21" s="18"/>
      <c r="F21" s="18"/>
      <c r="G21" s="18"/>
      <c r="H21" s="18"/>
      <c r="I21" s="18"/>
      <c r="J21" s="18"/>
      <c r="K21" s="18"/>
      <c r="L21" s="20"/>
      <c r="M21" s="20"/>
    </row>
    <row r="22" spans="1:13" x14ac:dyDescent="0.2">
      <c r="A22" s="196" t="s">
        <v>112</v>
      </c>
      <c r="B22" s="196"/>
      <c r="C22" s="196"/>
      <c r="D22" s="196"/>
      <c r="E22" s="196"/>
      <c r="F22" s="196"/>
      <c r="G22" s="196"/>
      <c r="H22" s="196"/>
      <c r="I22" s="196"/>
      <c r="J22" s="196"/>
      <c r="K22" s="196"/>
      <c r="L22" s="71"/>
      <c r="M22" s="71"/>
    </row>
    <row r="23" spans="1:13" x14ac:dyDescent="0.2">
      <c r="A23" s="22"/>
      <c r="B23" s="22"/>
      <c r="C23" s="18"/>
      <c r="D23" s="18"/>
      <c r="E23" s="18"/>
      <c r="F23" s="18"/>
      <c r="G23" s="18"/>
      <c r="H23" s="18"/>
      <c r="I23" s="18"/>
      <c r="J23" s="18"/>
      <c r="K23" s="18"/>
      <c r="L23" s="20"/>
      <c r="M23" s="20"/>
    </row>
    <row r="24" spans="1:13" x14ac:dyDescent="0.2">
      <c r="A24" s="18"/>
      <c r="B24" s="18"/>
      <c r="C24" s="18"/>
      <c r="D24" s="18"/>
      <c r="E24" s="18"/>
      <c r="F24" s="18"/>
      <c r="G24" s="18"/>
      <c r="H24" s="18"/>
      <c r="I24" s="18"/>
      <c r="J24" s="18"/>
      <c r="K24" s="18"/>
      <c r="L24" s="20"/>
      <c r="M24" s="20"/>
    </row>
    <row r="25" spans="1:13" x14ac:dyDescent="0.2">
      <c r="A25" s="42" t="s">
        <v>96</v>
      </c>
      <c r="B25" s="18"/>
      <c r="C25" s="18"/>
      <c r="D25" s="18"/>
      <c r="E25" s="18"/>
      <c r="F25" s="18"/>
      <c r="G25" s="18"/>
      <c r="H25" s="18"/>
      <c r="I25" s="18"/>
      <c r="J25" s="18"/>
      <c r="K25" s="18"/>
      <c r="L25" s="20"/>
      <c r="M25" s="20"/>
    </row>
    <row r="27" spans="1:13" ht="24.95" customHeight="1" x14ac:dyDescent="0.2">
      <c r="A27" s="161"/>
      <c r="B27" s="161"/>
      <c r="C27" s="161"/>
      <c r="D27" s="161"/>
      <c r="E27" s="161"/>
      <c r="F27" s="161"/>
      <c r="G27" s="161"/>
      <c r="H27" s="161"/>
      <c r="I27" s="161"/>
      <c r="J27" s="161"/>
      <c r="K27" s="161"/>
      <c r="L27" s="66"/>
      <c r="M27" s="66"/>
    </row>
    <row r="28" spans="1:13" ht="65.45" customHeight="1" x14ac:dyDescent="0.2">
      <c r="A28" s="207"/>
      <c r="B28" s="207"/>
      <c r="C28" s="83"/>
      <c r="D28" s="83"/>
      <c r="E28" s="83"/>
      <c r="F28" s="83"/>
      <c r="G28" s="83"/>
      <c r="H28" s="91"/>
      <c r="I28" s="149"/>
      <c r="J28" s="83"/>
      <c r="K28" s="83"/>
      <c r="L28" s="80"/>
      <c r="M28" s="80"/>
    </row>
    <row r="29" spans="1:13" x14ac:dyDescent="0.2">
      <c r="A29" s="206"/>
      <c r="B29" s="206"/>
      <c r="C29" s="84"/>
      <c r="D29" s="84"/>
      <c r="E29" s="84"/>
      <c r="F29" s="84"/>
      <c r="G29" s="84"/>
      <c r="H29" s="84"/>
      <c r="I29" s="84"/>
      <c r="J29" s="84"/>
      <c r="K29" s="84"/>
      <c r="L29" s="81"/>
      <c r="M29" s="81"/>
    </row>
    <row r="30" spans="1:13" x14ac:dyDescent="0.2">
      <c r="A30" s="206"/>
      <c r="B30" s="206"/>
      <c r="C30" s="84"/>
      <c r="D30" s="84"/>
      <c r="E30" s="84"/>
      <c r="F30" s="84"/>
      <c r="G30" s="84"/>
      <c r="H30" s="84"/>
      <c r="I30" s="84"/>
      <c r="J30" s="84"/>
      <c r="K30" s="84"/>
      <c r="L30" s="81"/>
      <c r="M30" s="81"/>
    </row>
    <row r="31" spans="1:13" x14ac:dyDescent="0.2">
      <c r="A31" s="206"/>
      <c r="B31" s="206"/>
      <c r="C31" s="84"/>
      <c r="D31" s="84"/>
      <c r="E31" s="84"/>
      <c r="F31" s="84"/>
      <c r="G31" s="84"/>
      <c r="H31" s="84"/>
      <c r="I31" s="84"/>
      <c r="J31" s="84"/>
      <c r="K31" s="84"/>
      <c r="L31" s="81"/>
      <c r="M31" s="81"/>
    </row>
    <row r="32" spans="1:13" x14ac:dyDescent="0.2">
      <c r="A32" s="206"/>
      <c r="B32" s="206"/>
      <c r="C32" s="84"/>
      <c r="D32" s="84"/>
      <c r="E32" s="84"/>
      <c r="F32" s="84"/>
      <c r="G32" s="84"/>
      <c r="H32" s="84"/>
      <c r="I32" s="84"/>
      <c r="J32" s="84"/>
      <c r="K32" s="84"/>
      <c r="L32" s="81"/>
      <c r="M32" s="81"/>
    </row>
    <row r="33" spans="1:13" x14ac:dyDescent="0.2">
      <c r="A33" s="206"/>
      <c r="B33" s="206"/>
      <c r="C33" s="84"/>
      <c r="D33" s="84"/>
      <c r="E33" s="84"/>
      <c r="F33" s="84"/>
      <c r="G33" s="84"/>
      <c r="H33" s="84"/>
      <c r="I33" s="84"/>
      <c r="J33" s="84"/>
      <c r="K33" s="84"/>
      <c r="L33" s="81"/>
      <c r="M33" s="81"/>
    </row>
    <row r="34" spans="1:13" x14ac:dyDescent="0.2">
      <c r="A34" s="206"/>
      <c r="B34" s="206"/>
      <c r="C34" s="84"/>
      <c r="D34" s="84"/>
      <c r="E34" s="84"/>
      <c r="F34" s="84"/>
      <c r="G34" s="84"/>
      <c r="H34" s="84"/>
      <c r="I34" s="84"/>
      <c r="J34" s="84"/>
      <c r="K34" s="84"/>
      <c r="L34" s="81"/>
      <c r="M34" s="81"/>
    </row>
    <row r="35" spans="1:13" x14ac:dyDescent="0.2">
      <c r="A35" s="206"/>
      <c r="B35" s="206"/>
      <c r="C35" s="84"/>
      <c r="D35" s="84"/>
      <c r="E35" s="84"/>
      <c r="F35" s="84"/>
      <c r="G35" s="84"/>
      <c r="H35" s="84"/>
      <c r="I35" s="84"/>
      <c r="J35" s="84"/>
      <c r="K35" s="84"/>
      <c r="L35" s="81"/>
      <c r="M35" s="81"/>
    </row>
    <row r="36" spans="1:13" x14ac:dyDescent="0.2">
      <c r="A36" s="206"/>
      <c r="B36" s="206"/>
      <c r="C36" s="84"/>
      <c r="D36" s="84"/>
      <c r="E36" s="84"/>
      <c r="F36" s="84"/>
      <c r="G36" s="84"/>
      <c r="H36" s="84"/>
      <c r="I36" s="84"/>
      <c r="J36" s="84"/>
      <c r="K36" s="84"/>
      <c r="L36" s="81"/>
      <c r="M36" s="81"/>
    </row>
    <row r="37" spans="1:13" x14ac:dyDescent="0.2">
      <c r="A37" s="206"/>
      <c r="B37" s="206"/>
      <c r="C37" s="84"/>
      <c r="D37" s="84"/>
      <c r="E37" s="84"/>
      <c r="F37" s="84"/>
      <c r="G37" s="84"/>
      <c r="H37" s="84"/>
      <c r="I37" s="84"/>
      <c r="J37" s="84"/>
      <c r="K37" s="84"/>
      <c r="L37" s="81"/>
      <c r="M37" s="81"/>
    </row>
    <row r="38" spans="1:13" x14ac:dyDescent="0.2">
      <c r="A38" s="206"/>
      <c r="B38" s="206"/>
      <c r="C38" s="84"/>
      <c r="D38" s="84"/>
      <c r="E38" s="84"/>
      <c r="F38" s="84"/>
      <c r="G38" s="84"/>
      <c r="H38" s="84"/>
      <c r="I38" s="84"/>
      <c r="J38" s="84"/>
      <c r="K38" s="84"/>
      <c r="L38" s="81"/>
      <c r="M38" s="81"/>
    </row>
    <row r="39" spans="1:13" x14ac:dyDescent="0.2">
      <c r="A39" s="206"/>
      <c r="B39" s="206"/>
      <c r="C39" s="84"/>
      <c r="D39" s="84"/>
      <c r="E39" s="84"/>
      <c r="F39" s="84"/>
      <c r="G39" s="84"/>
      <c r="H39" s="84"/>
      <c r="I39" s="84"/>
      <c r="J39" s="84"/>
      <c r="K39" s="84"/>
      <c r="L39" s="81"/>
      <c r="M39" s="81"/>
    </row>
    <row r="40" spans="1:13" x14ac:dyDescent="0.2">
      <c r="A40" s="206"/>
      <c r="B40" s="206"/>
      <c r="C40" s="84"/>
      <c r="D40" s="84"/>
      <c r="E40" s="84"/>
      <c r="F40" s="84"/>
      <c r="G40" s="84"/>
      <c r="H40" s="84"/>
      <c r="I40" s="84"/>
      <c r="J40" s="84"/>
      <c r="K40" s="84"/>
      <c r="L40" s="81"/>
      <c r="M40" s="81"/>
    </row>
    <row r="41" spans="1:13" ht="20.25" customHeight="1" x14ac:dyDescent="0.2">
      <c r="A41" s="36"/>
      <c r="B41" s="25"/>
      <c r="C41" s="52"/>
      <c r="D41" s="52"/>
      <c r="E41" s="52"/>
      <c r="F41" s="52"/>
      <c r="G41" s="52"/>
      <c r="H41" s="52"/>
      <c r="I41" s="52"/>
      <c r="J41" s="52"/>
      <c r="K41" s="52"/>
      <c r="L41" s="52"/>
      <c r="M41" s="52"/>
    </row>
    <row r="42" spans="1:13" x14ac:dyDescent="0.2">
      <c r="A42" s="1"/>
      <c r="B42" s="36"/>
      <c r="C42" s="52"/>
      <c r="D42" s="52"/>
      <c r="E42" s="52"/>
      <c r="F42" s="52"/>
      <c r="G42" s="52"/>
      <c r="H42" s="52"/>
      <c r="I42" s="52"/>
      <c r="J42" s="52"/>
      <c r="K42" s="52"/>
      <c r="L42" s="52"/>
      <c r="M42" s="52"/>
    </row>
  </sheetData>
  <mergeCells count="39">
    <mergeCell ref="P2:Q3"/>
    <mergeCell ref="A11:B11"/>
    <mergeCell ref="A16:B16"/>
    <mergeCell ref="A15:B15"/>
    <mergeCell ref="C2:F2"/>
    <mergeCell ref="F3:F4"/>
    <mergeCell ref="A12:B12"/>
    <mergeCell ref="A13:B13"/>
    <mergeCell ref="A14:B14"/>
    <mergeCell ref="A39:B39"/>
    <mergeCell ref="A40:B40"/>
    <mergeCell ref="A28:B28"/>
    <mergeCell ref="A27:K27"/>
    <mergeCell ref="A29:B29"/>
    <mergeCell ref="A30:B30"/>
    <mergeCell ref="A31:B31"/>
    <mergeCell ref="A32:B32"/>
    <mergeCell ref="A33:B33"/>
    <mergeCell ref="A34:B34"/>
    <mergeCell ref="A35:B35"/>
    <mergeCell ref="A36:B36"/>
    <mergeCell ref="A37:B37"/>
    <mergeCell ref="A38:B38"/>
    <mergeCell ref="B18:K18"/>
    <mergeCell ref="A22:K22"/>
    <mergeCell ref="A10:B10"/>
    <mergeCell ref="A1:N1"/>
    <mergeCell ref="A2:B4"/>
    <mergeCell ref="J2:K3"/>
    <mergeCell ref="C3:C4"/>
    <mergeCell ref="D3:D4"/>
    <mergeCell ref="E3:E4"/>
    <mergeCell ref="A5:B5"/>
    <mergeCell ref="A6:B6"/>
    <mergeCell ref="A7:B7"/>
    <mergeCell ref="A8:B8"/>
    <mergeCell ref="A9:B9"/>
    <mergeCell ref="N2:O3"/>
    <mergeCell ref="L2:M3"/>
  </mergeCells>
  <pageMargins left="0.25" right="0.25" top="0.75" bottom="0.75" header="0.3" footer="0.3"/>
  <pageSetup paperSize="9" fitToHeight="0" orientation="landscape" r:id="rId1"/>
  <ignoredErrors>
    <ignoredError sqref="A18 A19:A20"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26"/>
  <sheetViews>
    <sheetView zoomScale="90" zoomScaleNormal="90" workbookViewId="0">
      <selection activeCell="V25" sqref="V25"/>
    </sheetView>
  </sheetViews>
  <sheetFormatPr defaultColWidth="8.75" defaultRowHeight="14.25" x14ac:dyDescent="0.2"/>
  <cols>
    <col min="1" max="1" width="25.5" style="3" customWidth="1"/>
    <col min="2" max="2" width="7.625" style="3" customWidth="1"/>
    <col min="3" max="3" width="6.75" style="3" customWidth="1"/>
    <col min="4" max="4" width="7.375" style="3" customWidth="1"/>
    <col min="5" max="7" width="6.75" style="3" customWidth="1"/>
    <col min="8" max="12" width="5.75" style="3" customWidth="1"/>
    <col min="13" max="13" width="13.75" style="3" customWidth="1"/>
    <col min="14" max="19" width="6.75" style="3" customWidth="1"/>
    <col min="20" max="24" width="5.75" style="3" customWidth="1"/>
    <col min="25" max="25" width="13.75" style="3" customWidth="1"/>
    <col min="26" max="16384" width="8.75" style="3"/>
  </cols>
  <sheetData>
    <row r="1" spans="1:25" ht="23.45" customHeight="1" x14ac:dyDescent="0.2">
      <c r="A1" s="210" t="s">
        <v>142</v>
      </c>
      <c r="B1" s="210"/>
      <c r="C1" s="210"/>
      <c r="D1" s="210"/>
      <c r="E1" s="210"/>
      <c r="F1" s="210"/>
      <c r="G1" s="210"/>
      <c r="H1" s="210"/>
      <c r="I1" s="210"/>
      <c r="J1" s="210"/>
      <c r="K1" s="210"/>
      <c r="L1" s="210"/>
      <c r="M1" s="210"/>
      <c r="N1" s="210"/>
      <c r="O1" s="210"/>
      <c r="P1" s="210"/>
      <c r="Q1" s="210"/>
      <c r="R1" s="210"/>
      <c r="S1" s="210"/>
      <c r="T1" s="210"/>
      <c r="U1" s="210"/>
      <c r="V1" s="210"/>
      <c r="W1" s="210"/>
      <c r="X1" s="210"/>
      <c r="Y1" s="210"/>
    </row>
    <row r="2" spans="1:25" ht="15.6" customHeight="1" x14ac:dyDescent="0.2">
      <c r="A2" s="53"/>
      <c r="B2" s="191"/>
      <c r="C2" s="191"/>
      <c r="D2" s="191"/>
      <c r="E2" s="191"/>
      <c r="F2" s="191"/>
      <c r="G2" s="191"/>
      <c r="H2" s="191"/>
      <c r="I2" s="191"/>
      <c r="J2" s="191"/>
      <c r="K2" s="191"/>
      <c r="L2" s="192"/>
      <c r="M2" s="211" t="s">
        <v>139</v>
      </c>
      <c r="N2" s="191"/>
      <c r="O2" s="191"/>
      <c r="P2" s="191"/>
      <c r="Q2" s="191"/>
      <c r="R2" s="191"/>
      <c r="S2" s="191"/>
      <c r="T2" s="191"/>
      <c r="U2" s="191"/>
      <c r="V2" s="191"/>
      <c r="W2" s="191"/>
      <c r="X2" s="192"/>
      <c r="Y2" s="212" t="s">
        <v>140</v>
      </c>
    </row>
    <row r="3" spans="1:25" x14ac:dyDescent="0.2">
      <c r="A3" s="54" t="s">
        <v>104</v>
      </c>
      <c r="B3" s="27">
        <v>2008</v>
      </c>
      <c r="C3" s="27">
        <v>2009</v>
      </c>
      <c r="D3" s="27">
        <v>2010</v>
      </c>
      <c r="E3" s="27">
        <v>2011</v>
      </c>
      <c r="F3" s="27">
        <v>2012</v>
      </c>
      <c r="G3" s="27">
        <v>2013</v>
      </c>
      <c r="H3" s="27">
        <v>2014</v>
      </c>
      <c r="I3" s="27">
        <v>2015</v>
      </c>
      <c r="J3" s="27">
        <v>2016</v>
      </c>
      <c r="K3" s="27">
        <v>2017</v>
      </c>
      <c r="L3" s="27">
        <v>2018</v>
      </c>
      <c r="M3" s="211"/>
      <c r="N3" s="27">
        <v>2008</v>
      </c>
      <c r="O3" s="27">
        <v>2009</v>
      </c>
      <c r="P3" s="27">
        <v>2010</v>
      </c>
      <c r="Q3" s="27">
        <v>2011</v>
      </c>
      <c r="R3" s="27">
        <v>2012</v>
      </c>
      <c r="S3" s="27">
        <v>2013</v>
      </c>
      <c r="T3" s="27">
        <v>2014</v>
      </c>
      <c r="U3" s="27">
        <v>2015</v>
      </c>
      <c r="V3" s="27">
        <v>2016</v>
      </c>
      <c r="W3" s="27">
        <v>2017</v>
      </c>
      <c r="X3" s="27">
        <v>2018</v>
      </c>
      <c r="Y3" s="213"/>
    </row>
    <row r="4" spans="1:25" x14ac:dyDescent="0.2">
      <c r="A4" s="28" t="s">
        <v>114</v>
      </c>
      <c r="B4" s="29">
        <v>10</v>
      </c>
      <c r="C4" s="29">
        <v>10</v>
      </c>
      <c r="D4" s="29">
        <v>20</v>
      </c>
      <c r="E4" s="29">
        <v>20</v>
      </c>
      <c r="F4" s="29">
        <v>0</v>
      </c>
      <c r="G4" s="29">
        <v>0</v>
      </c>
      <c r="H4" s="29">
        <v>10</v>
      </c>
      <c r="I4" s="29">
        <v>20</v>
      </c>
      <c r="J4" s="29">
        <v>10</v>
      </c>
      <c r="K4" s="29">
        <v>0</v>
      </c>
      <c r="L4" s="29">
        <v>0</v>
      </c>
      <c r="M4" s="29">
        <f t="shared" ref="M4:M15" si="0">SUM(B4:L4)</f>
        <v>100</v>
      </c>
      <c r="N4" s="29">
        <v>0</v>
      </c>
      <c r="O4" s="29">
        <v>0</v>
      </c>
      <c r="P4" s="29">
        <v>10</v>
      </c>
      <c r="Q4" s="29">
        <v>40</v>
      </c>
      <c r="R4" s="29">
        <v>-70</v>
      </c>
      <c r="S4" s="29">
        <v>-30</v>
      </c>
      <c r="T4" s="29">
        <v>0</v>
      </c>
      <c r="U4" s="29">
        <v>-10</v>
      </c>
      <c r="V4" s="29">
        <v>60</v>
      </c>
      <c r="W4" s="29">
        <v>-20</v>
      </c>
      <c r="X4" s="29">
        <v>110</v>
      </c>
      <c r="Y4" s="29">
        <f t="shared" ref="Y4:Y15" si="1">SUM(N4:X4)</f>
        <v>90</v>
      </c>
    </row>
    <row r="5" spans="1:25" x14ac:dyDescent="0.2">
      <c r="A5" s="28" t="s">
        <v>45</v>
      </c>
      <c r="B5" s="29">
        <v>50</v>
      </c>
      <c r="C5" s="29">
        <v>100</v>
      </c>
      <c r="D5" s="29">
        <v>100</v>
      </c>
      <c r="E5" s="29">
        <v>50</v>
      </c>
      <c r="F5" s="29">
        <v>50</v>
      </c>
      <c r="G5" s="29">
        <v>50</v>
      </c>
      <c r="H5" s="29">
        <v>50</v>
      </c>
      <c r="I5" s="29">
        <v>50</v>
      </c>
      <c r="J5" s="29">
        <v>50</v>
      </c>
      <c r="K5" s="29">
        <v>100</v>
      </c>
      <c r="L5" s="29">
        <v>50</v>
      </c>
      <c r="M5" s="29">
        <f t="shared" si="0"/>
        <v>700</v>
      </c>
      <c r="N5" s="29">
        <v>50</v>
      </c>
      <c r="O5" s="29">
        <v>50</v>
      </c>
      <c r="P5" s="29">
        <v>50</v>
      </c>
      <c r="Q5" s="29">
        <v>150</v>
      </c>
      <c r="R5" s="29">
        <v>150</v>
      </c>
      <c r="S5" s="29">
        <v>100</v>
      </c>
      <c r="T5" s="29">
        <v>200</v>
      </c>
      <c r="U5" s="29">
        <v>200</v>
      </c>
      <c r="V5" s="29">
        <v>100</v>
      </c>
      <c r="W5" s="29">
        <v>50</v>
      </c>
      <c r="X5" s="29">
        <v>0</v>
      </c>
      <c r="Y5" s="29">
        <f t="shared" si="1"/>
        <v>1100</v>
      </c>
    </row>
    <row r="6" spans="1:25" x14ac:dyDescent="0.2">
      <c r="A6" s="28" t="s">
        <v>46</v>
      </c>
      <c r="B6" s="29">
        <v>400</v>
      </c>
      <c r="C6" s="29">
        <v>300</v>
      </c>
      <c r="D6" s="29">
        <v>200</v>
      </c>
      <c r="E6" s="29">
        <v>200</v>
      </c>
      <c r="F6" s="29">
        <v>100</v>
      </c>
      <c r="G6" s="29">
        <v>200</v>
      </c>
      <c r="H6" s="29">
        <v>200</v>
      </c>
      <c r="I6" s="29">
        <v>200</v>
      </c>
      <c r="J6" s="29">
        <v>200</v>
      </c>
      <c r="K6" s="29">
        <v>200</v>
      </c>
      <c r="L6" s="29">
        <v>200</v>
      </c>
      <c r="M6" s="29">
        <f t="shared" si="0"/>
        <v>2400</v>
      </c>
      <c r="N6" s="29">
        <v>600</v>
      </c>
      <c r="O6" s="29">
        <v>600</v>
      </c>
      <c r="P6" s="29">
        <v>600</v>
      </c>
      <c r="Q6" s="29">
        <v>700</v>
      </c>
      <c r="R6" s="29">
        <v>500</v>
      </c>
      <c r="S6" s="29">
        <v>1400</v>
      </c>
      <c r="T6" s="29">
        <v>2000</v>
      </c>
      <c r="U6" s="29">
        <v>1700</v>
      </c>
      <c r="V6" s="29">
        <v>1200</v>
      </c>
      <c r="W6" s="29">
        <v>1200</v>
      </c>
      <c r="X6" s="29">
        <v>1200</v>
      </c>
      <c r="Y6" s="29">
        <f t="shared" si="1"/>
        <v>11700</v>
      </c>
    </row>
    <row r="7" spans="1:25" x14ac:dyDescent="0.2">
      <c r="A7" s="28" t="s">
        <v>47</v>
      </c>
      <c r="B7" s="29">
        <v>2100</v>
      </c>
      <c r="C7" s="29">
        <v>2200</v>
      </c>
      <c r="D7" s="29">
        <v>2200</v>
      </c>
      <c r="E7" s="29">
        <v>1600</v>
      </c>
      <c r="F7" s="29">
        <v>1400</v>
      </c>
      <c r="G7" s="29">
        <v>1600</v>
      </c>
      <c r="H7" s="29">
        <v>1600</v>
      </c>
      <c r="I7" s="29">
        <v>1400</v>
      </c>
      <c r="J7" s="29">
        <v>1700</v>
      </c>
      <c r="K7" s="29">
        <v>1700</v>
      </c>
      <c r="L7" s="29">
        <v>1600</v>
      </c>
      <c r="M7" s="29">
        <f t="shared" si="0"/>
        <v>19100</v>
      </c>
      <c r="N7" s="29">
        <v>1100</v>
      </c>
      <c r="O7" s="29">
        <v>1500</v>
      </c>
      <c r="P7" s="29">
        <v>1800</v>
      </c>
      <c r="Q7" s="29">
        <v>-10600</v>
      </c>
      <c r="R7" s="29">
        <v>-6000</v>
      </c>
      <c r="S7" s="29">
        <v>1300</v>
      </c>
      <c r="T7" s="29">
        <v>3600</v>
      </c>
      <c r="U7" s="29">
        <v>4400</v>
      </c>
      <c r="V7" s="29">
        <v>5500</v>
      </c>
      <c r="W7" s="29">
        <v>4900</v>
      </c>
      <c r="X7" s="29">
        <v>5400</v>
      </c>
      <c r="Y7" s="29">
        <f t="shared" si="1"/>
        <v>12900</v>
      </c>
    </row>
    <row r="8" spans="1:25" x14ac:dyDescent="0.2">
      <c r="A8" s="28" t="s">
        <v>48</v>
      </c>
      <c r="B8" s="29">
        <v>400</v>
      </c>
      <c r="C8" s="29">
        <v>400</v>
      </c>
      <c r="D8" s="29">
        <v>400</v>
      </c>
      <c r="E8" s="29">
        <v>400</v>
      </c>
      <c r="F8" s="29">
        <v>300</v>
      </c>
      <c r="G8" s="29">
        <v>300</v>
      </c>
      <c r="H8" s="29">
        <v>400</v>
      </c>
      <c r="I8" s="29">
        <v>500</v>
      </c>
      <c r="J8" s="29">
        <v>500</v>
      </c>
      <c r="K8" s="29">
        <v>500</v>
      </c>
      <c r="L8" s="29">
        <v>600</v>
      </c>
      <c r="M8" s="29">
        <f t="shared" si="0"/>
        <v>4700</v>
      </c>
      <c r="N8" s="29">
        <v>800</v>
      </c>
      <c r="O8" s="29">
        <v>700</v>
      </c>
      <c r="P8" s="29">
        <v>600</v>
      </c>
      <c r="Q8" s="29">
        <v>1200</v>
      </c>
      <c r="R8" s="29">
        <v>900</v>
      </c>
      <c r="S8" s="29">
        <v>1600</v>
      </c>
      <c r="T8" s="29">
        <v>2300</v>
      </c>
      <c r="U8" s="29">
        <v>2800</v>
      </c>
      <c r="V8" s="29">
        <v>3000</v>
      </c>
      <c r="W8" s="29">
        <v>2700</v>
      </c>
      <c r="X8" s="29">
        <v>2300</v>
      </c>
      <c r="Y8" s="29">
        <f t="shared" si="1"/>
        <v>18900</v>
      </c>
    </row>
    <row r="9" spans="1:25" x14ac:dyDescent="0.2">
      <c r="A9" s="28" t="s">
        <v>49</v>
      </c>
      <c r="B9" s="29">
        <v>200</v>
      </c>
      <c r="C9" s="29">
        <v>200</v>
      </c>
      <c r="D9" s="29">
        <v>200</v>
      </c>
      <c r="E9" s="29">
        <v>200</v>
      </c>
      <c r="F9" s="29">
        <v>200</v>
      </c>
      <c r="G9" s="29">
        <v>200</v>
      </c>
      <c r="H9" s="29">
        <v>200</v>
      </c>
      <c r="I9" s="29">
        <v>200</v>
      </c>
      <c r="J9" s="29">
        <v>200</v>
      </c>
      <c r="K9" s="29">
        <v>200</v>
      </c>
      <c r="L9" s="29">
        <v>100</v>
      </c>
      <c r="M9" s="29">
        <f t="shared" si="0"/>
        <v>2100</v>
      </c>
      <c r="N9" s="29">
        <v>200</v>
      </c>
      <c r="O9" s="29">
        <v>200</v>
      </c>
      <c r="P9" s="29">
        <v>100</v>
      </c>
      <c r="Q9" s="29">
        <v>500</v>
      </c>
      <c r="R9" s="29">
        <v>300</v>
      </c>
      <c r="S9" s="29">
        <v>300</v>
      </c>
      <c r="T9" s="29">
        <v>300</v>
      </c>
      <c r="U9" s="29">
        <v>200</v>
      </c>
      <c r="V9" s="29">
        <v>300</v>
      </c>
      <c r="W9" s="29">
        <v>200</v>
      </c>
      <c r="X9" s="29">
        <v>200</v>
      </c>
      <c r="Y9" s="29">
        <f t="shared" si="1"/>
        <v>2800</v>
      </c>
    </row>
    <row r="10" spans="1:25" x14ac:dyDescent="0.2">
      <c r="A10" s="28" t="s">
        <v>50</v>
      </c>
      <c r="B10" s="29">
        <v>100</v>
      </c>
      <c r="C10" s="29">
        <v>100</v>
      </c>
      <c r="D10" s="29">
        <v>0</v>
      </c>
      <c r="E10" s="29">
        <v>0</v>
      </c>
      <c r="F10" s="29">
        <v>-100</v>
      </c>
      <c r="G10" s="29">
        <v>0</v>
      </c>
      <c r="H10" s="29">
        <v>0</v>
      </c>
      <c r="I10" s="29">
        <v>0</v>
      </c>
      <c r="J10" s="29">
        <v>100</v>
      </c>
      <c r="K10" s="29">
        <v>0</v>
      </c>
      <c r="L10" s="29">
        <v>0</v>
      </c>
      <c r="M10" s="29">
        <f t="shared" si="0"/>
        <v>200</v>
      </c>
      <c r="N10" s="29">
        <v>-100</v>
      </c>
      <c r="O10" s="29">
        <v>100</v>
      </c>
      <c r="P10" s="29">
        <v>200</v>
      </c>
      <c r="Q10" s="29">
        <v>300</v>
      </c>
      <c r="R10" s="29">
        <v>200</v>
      </c>
      <c r="S10" s="29">
        <v>300</v>
      </c>
      <c r="T10" s="29">
        <v>400</v>
      </c>
      <c r="U10" s="29">
        <v>300</v>
      </c>
      <c r="V10" s="29">
        <v>400</v>
      </c>
      <c r="W10" s="29">
        <v>300</v>
      </c>
      <c r="X10" s="29">
        <v>200</v>
      </c>
      <c r="Y10" s="29">
        <f t="shared" si="1"/>
        <v>2600</v>
      </c>
    </row>
    <row r="11" spans="1:25" x14ac:dyDescent="0.2">
      <c r="A11" s="28" t="s">
        <v>51</v>
      </c>
      <c r="B11" s="29">
        <v>40</v>
      </c>
      <c r="C11" s="29">
        <v>30</v>
      </c>
      <c r="D11" s="29">
        <v>40</v>
      </c>
      <c r="E11" s="29">
        <v>20</v>
      </c>
      <c r="F11" s="29">
        <v>20</v>
      </c>
      <c r="G11" s="29">
        <v>20</v>
      </c>
      <c r="H11" s="29">
        <v>30</v>
      </c>
      <c r="I11" s="29">
        <v>10</v>
      </c>
      <c r="J11" s="29">
        <v>30</v>
      </c>
      <c r="K11" s="29">
        <v>40</v>
      </c>
      <c r="L11" s="29">
        <v>30</v>
      </c>
      <c r="M11" s="29">
        <f t="shared" si="0"/>
        <v>310</v>
      </c>
      <c r="N11" s="29">
        <v>-10</v>
      </c>
      <c r="O11" s="29">
        <v>-10</v>
      </c>
      <c r="P11" s="29">
        <v>0</v>
      </c>
      <c r="Q11" s="29">
        <v>20</v>
      </c>
      <c r="R11" s="29">
        <v>30</v>
      </c>
      <c r="S11" s="29">
        <v>-40</v>
      </c>
      <c r="T11" s="29">
        <v>-10</v>
      </c>
      <c r="U11" s="29">
        <v>100</v>
      </c>
      <c r="V11" s="29">
        <v>50</v>
      </c>
      <c r="W11" s="29">
        <v>40</v>
      </c>
      <c r="X11" s="29">
        <v>50</v>
      </c>
      <c r="Y11" s="29">
        <f t="shared" si="1"/>
        <v>220</v>
      </c>
    </row>
    <row r="12" spans="1:25" x14ac:dyDescent="0.2">
      <c r="A12" s="28" t="s">
        <v>52</v>
      </c>
      <c r="B12" s="29">
        <v>10</v>
      </c>
      <c r="C12" s="29">
        <v>20</v>
      </c>
      <c r="D12" s="29">
        <v>30</v>
      </c>
      <c r="E12" s="29">
        <v>0</v>
      </c>
      <c r="F12" s="29">
        <v>0</v>
      </c>
      <c r="G12" s="29">
        <v>20</v>
      </c>
      <c r="H12" s="29">
        <v>0</v>
      </c>
      <c r="I12" s="29">
        <v>10</v>
      </c>
      <c r="J12" s="29">
        <v>0</v>
      </c>
      <c r="K12" s="29">
        <v>10</v>
      </c>
      <c r="L12" s="29">
        <v>0</v>
      </c>
      <c r="M12" s="29">
        <f t="shared" si="0"/>
        <v>100</v>
      </c>
      <c r="N12" s="29">
        <v>20</v>
      </c>
      <c r="O12" s="29">
        <v>20</v>
      </c>
      <c r="P12" s="29">
        <v>20</v>
      </c>
      <c r="Q12" s="29">
        <v>80</v>
      </c>
      <c r="R12" s="29">
        <v>30</v>
      </c>
      <c r="S12" s="29">
        <v>60</v>
      </c>
      <c r="T12" s="29">
        <v>70</v>
      </c>
      <c r="U12" s="29">
        <v>-10</v>
      </c>
      <c r="V12" s="29">
        <v>70</v>
      </c>
      <c r="W12" s="29">
        <v>-60</v>
      </c>
      <c r="X12" s="29">
        <v>40</v>
      </c>
      <c r="Y12" s="29">
        <f t="shared" si="1"/>
        <v>340</v>
      </c>
    </row>
    <row r="13" spans="1:25" x14ac:dyDescent="0.2">
      <c r="A13" s="28" t="s">
        <v>53</v>
      </c>
      <c r="B13" s="29">
        <v>0</v>
      </c>
      <c r="C13" s="29">
        <v>0</v>
      </c>
      <c r="D13" s="29">
        <v>0</v>
      </c>
      <c r="E13" s="29">
        <v>0</v>
      </c>
      <c r="F13" s="29">
        <v>0</v>
      </c>
      <c r="G13" s="29">
        <v>0</v>
      </c>
      <c r="H13" s="29">
        <v>0</v>
      </c>
      <c r="I13" s="29">
        <v>0</v>
      </c>
      <c r="J13" s="29">
        <v>0</v>
      </c>
      <c r="K13" s="29">
        <v>0</v>
      </c>
      <c r="L13" s="29">
        <v>0</v>
      </c>
      <c r="M13" s="29">
        <f t="shared" si="0"/>
        <v>0</v>
      </c>
      <c r="N13" s="29">
        <v>0</v>
      </c>
      <c r="O13" s="29">
        <v>0</v>
      </c>
      <c r="P13" s="29">
        <v>0</v>
      </c>
      <c r="Q13" s="29">
        <v>100</v>
      </c>
      <c r="R13" s="29">
        <v>0</v>
      </c>
      <c r="S13" s="29">
        <v>100</v>
      </c>
      <c r="T13" s="29">
        <v>200</v>
      </c>
      <c r="U13" s="29">
        <v>300</v>
      </c>
      <c r="V13" s="29">
        <v>100</v>
      </c>
      <c r="W13" s="29">
        <v>100</v>
      </c>
      <c r="X13" s="29">
        <v>200</v>
      </c>
      <c r="Y13" s="29">
        <f t="shared" si="1"/>
        <v>1100</v>
      </c>
    </row>
    <row r="14" spans="1:25" x14ac:dyDescent="0.2">
      <c r="A14" s="28" t="s">
        <v>70</v>
      </c>
      <c r="B14" s="131">
        <v>3300</v>
      </c>
      <c r="C14" s="131">
        <v>3200</v>
      </c>
      <c r="D14" s="131">
        <v>3200</v>
      </c>
      <c r="E14" s="131">
        <v>2600</v>
      </c>
      <c r="F14" s="131">
        <v>2100</v>
      </c>
      <c r="G14" s="131">
        <v>2400</v>
      </c>
      <c r="H14" s="131">
        <v>2500</v>
      </c>
      <c r="I14" s="131">
        <v>2400</v>
      </c>
      <c r="J14" s="29">
        <v>2800</v>
      </c>
      <c r="K14" s="29">
        <v>2800</v>
      </c>
      <c r="L14" s="29">
        <v>2600</v>
      </c>
      <c r="M14" s="29">
        <f t="shared" si="0"/>
        <v>29900</v>
      </c>
      <c r="N14" s="132">
        <v>2600</v>
      </c>
      <c r="O14" s="132">
        <v>3100</v>
      </c>
      <c r="P14" s="132">
        <v>3300</v>
      </c>
      <c r="Q14" s="132">
        <v>-7600</v>
      </c>
      <c r="R14" s="132">
        <v>-4000</v>
      </c>
      <c r="S14" s="132">
        <v>4900</v>
      </c>
      <c r="T14" s="132">
        <v>8900</v>
      </c>
      <c r="U14" s="132">
        <v>9700</v>
      </c>
      <c r="V14" s="132">
        <v>10700</v>
      </c>
      <c r="W14" s="132">
        <v>9300</v>
      </c>
      <c r="X14" s="132">
        <v>9500</v>
      </c>
      <c r="Y14" s="29">
        <f t="shared" si="1"/>
        <v>50400</v>
      </c>
    </row>
    <row r="15" spans="1:25" x14ac:dyDescent="0.2">
      <c r="A15" s="28" t="s">
        <v>101</v>
      </c>
      <c r="B15" s="131">
        <v>35800</v>
      </c>
      <c r="C15" s="131">
        <v>34400</v>
      </c>
      <c r="D15" s="131">
        <v>35500</v>
      </c>
      <c r="E15" s="131">
        <v>33500</v>
      </c>
      <c r="F15" s="131">
        <v>31100</v>
      </c>
      <c r="G15" s="131">
        <v>30100</v>
      </c>
      <c r="H15" s="131">
        <v>29300</v>
      </c>
      <c r="I15" s="131">
        <v>27700</v>
      </c>
      <c r="J15" s="29">
        <v>28400</v>
      </c>
      <c r="K15" s="29">
        <v>26300</v>
      </c>
      <c r="L15" s="29">
        <v>26700</v>
      </c>
      <c r="M15" s="29">
        <f t="shared" si="0"/>
        <v>338800</v>
      </c>
      <c r="N15" s="132">
        <v>4700</v>
      </c>
      <c r="O15" s="132">
        <v>12500</v>
      </c>
      <c r="P15" s="132">
        <v>16500</v>
      </c>
      <c r="Q15" s="132">
        <v>3900</v>
      </c>
      <c r="R15" s="132">
        <v>-3200</v>
      </c>
      <c r="S15" s="132">
        <v>7900</v>
      </c>
      <c r="T15" s="132">
        <v>38300</v>
      </c>
      <c r="U15" s="132">
        <v>58300</v>
      </c>
      <c r="V15" s="132">
        <v>69100</v>
      </c>
      <c r="W15" s="132">
        <v>72300</v>
      </c>
      <c r="X15" s="132">
        <v>65000</v>
      </c>
      <c r="Y15" s="29">
        <f t="shared" si="1"/>
        <v>345300</v>
      </c>
    </row>
    <row r="17" spans="1:5" x14ac:dyDescent="0.2">
      <c r="A17" s="17" t="s">
        <v>122</v>
      </c>
      <c r="B17" s="43"/>
      <c r="C17" s="43"/>
      <c r="D17" s="15"/>
    </row>
    <row r="18" spans="1:5" x14ac:dyDescent="0.2">
      <c r="A18" s="17" t="s">
        <v>98</v>
      </c>
      <c r="B18" s="19"/>
      <c r="C18" s="19"/>
      <c r="D18" s="15"/>
    </row>
    <row r="19" spans="1:5" x14ac:dyDescent="0.2">
      <c r="A19" s="17" t="s">
        <v>99</v>
      </c>
      <c r="B19" s="19"/>
      <c r="C19" s="19"/>
      <c r="D19" s="15"/>
    </row>
    <row r="20" spans="1:5" x14ac:dyDescent="0.2">
      <c r="A20" s="17" t="s">
        <v>100</v>
      </c>
      <c r="B20" s="19"/>
      <c r="C20" s="19"/>
      <c r="D20" s="15"/>
    </row>
    <row r="21" spans="1:5" x14ac:dyDescent="0.2">
      <c r="A21" s="21" t="s">
        <v>80</v>
      </c>
      <c r="B21" s="18"/>
      <c r="C21" s="18"/>
      <c r="D21" s="18"/>
      <c r="E21" s="15"/>
    </row>
    <row r="22" spans="1:5" x14ac:dyDescent="0.2">
      <c r="A22" s="16" t="s">
        <v>81</v>
      </c>
      <c r="B22" s="18"/>
      <c r="C22" s="18"/>
      <c r="D22" s="18"/>
      <c r="E22" s="15"/>
    </row>
    <row r="23" spans="1:5" x14ac:dyDescent="0.2">
      <c r="A23" s="22"/>
      <c r="B23" s="15"/>
      <c r="C23" s="15"/>
      <c r="D23" s="15"/>
      <c r="E23" s="15"/>
    </row>
    <row r="24" spans="1:5" x14ac:dyDescent="0.2">
      <c r="A24" s="18"/>
      <c r="B24" s="15"/>
      <c r="C24" s="15"/>
      <c r="D24" s="15"/>
      <c r="E24" s="15"/>
    </row>
    <row r="25" spans="1:5" x14ac:dyDescent="0.2">
      <c r="A25" s="42" t="s">
        <v>96</v>
      </c>
      <c r="B25" s="15"/>
      <c r="C25" s="15"/>
      <c r="D25" s="15"/>
      <c r="E25" s="15"/>
    </row>
    <row r="26" spans="1:5" x14ac:dyDescent="0.2">
      <c r="A26" s="42"/>
      <c r="B26" s="15"/>
      <c r="C26" s="15"/>
      <c r="D26" s="15"/>
      <c r="E26" s="15"/>
    </row>
  </sheetData>
  <mergeCells count="5">
    <mergeCell ref="A1:Y1"/>
    <mergeCell ref="M2:M3"/>
    <mergeCell ref="Y2:Y3"/>
    <mergeCell ref="N2:X2"/>
    <mergeCell ref="B2:L2"/>
  </mergeCells>
  <pageMargins left="0.25" right="0.25" top="0.75" bottom="0.75" header="0.3" footer="0.3"/>
  <pageSetup paperSize="9"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inancial_x0020_Year xmlns="5d29e23f-b0a4-4b40-8c87-caf985e87a4f">2017/2018</Financial_x0020_Year>
    <DocStatus xmlns="5d29e23f-b0a4-4b40-8c87-caf985e87a4f">Draft</DocStatus>
    <Keyword xmlns="5d29e23f-b0a4-4b40-8c87-caf985e87a4f" xsi:nil="true"/>
    <Portfolios xmlns="1327cc19-325a-4b79-a860-9bf6a17edaba" xsi:nil="true"/>
    <Month xmlns="5d29e23f-b0a4-4b40-8c87-caf985e87a4f">January</Month>
    <Year xmlns="5d29e23f-b0a4-4b40-8c87-caf985e87a4f">2018</Year>
    <Project xmlns="1327cc19-325a-4b79-a860-9bf6a17edaba">Canterbury's people website</Project>
    <_dlc_DocId xmlns="5d29e23f-b0a4-4b40-8c87-caf985e87a4f">ZKJY2JCQSF63-1313-93</_dlc_DocId>
    <_dlc_DocIdUrl xmlns="5d29e23f-b0a4-4b40-8c87-caf985e87a4f">
      <Url>https://punakorero/groups/stratpol/_layouts/15/DocIdRedir.aspx?ID=ZKJY2JCQSF63-1313-93</Url>
      <Description>ZKJY2JCQSF63-1313-93</Description>
    </_dlc_DocIdUrl>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General Document" ma:contentTypeID="0x010100DC4D0228905A94418AB23C27A1D7BDCA00DB0DCFEA867D8443AB344EBBC178B1AC" ma:contentTypeVersion="6" ma:contentTypeDescription="" ma:contentTypeScope="" ma:versionID="91aa758020a4114e99c39f7dfcb010d2">
  <xsd:schema xmlns:xsd="http://www.w3.org/2001/XMLSchema" xmlns:xs="http://www.w3.org/2001/XMLSchema" xmlns:p="http://schemas.microsoft.com/office/2006/metadata/properties" xmlns:ns2="5d29e23f-b0a4-4b40-8c87-caf985e87a4f" xmlns:ns3="1327cc19-325a-4b79-a860-9bf6a17edaba" targetNamespace="http://schemas.microsoft.com/office/2006/metadata/properties" ma:root="true" ma:fieldsID="71af38f92ff0574f0b0cadf1ce57f208" ns2:_="" ns3:_="">
    <xsd:import namespace="5d29e23f-b0a4-4b40-8c87-caf985e87a4f"/>
    <xsd:import namespace="1327cc19-325a-4b79-a860-9bf6a17edaba"/>
    <xsd:element name="properties">
      <xsd:complexType>
        <xsd:sequence>
          <xsd:element name="documentManagement">
            <xsd:complexType>
              <xsd:all>
                <xsd:element ref="ns2:DocStatus" minOccurs="0"/>
                <xsd:element ref="ns2:Keyword" minOccurs="0"/>
                <xsd:element ref="ns3:Portfolios" minOccurs="0"/>
                <xsd:element ref="ns3:Project" minOccurs="0"/>
                <xsd:element ref="ns2:Month" minOccurs="0"/>
                <xsd:element ref="ns2:Year" minOccurs="0"/>
                <xsd:element ref="ns2:Financial_x0020_Year" minOccurs="0"/>
                <xsd:element ref="ns2:_dlc_DocIdUrl" minOccurs="0"/>
                <xsd:element ref="ns2:_dlc_DocIdPersistId" minOccurs="0"/>
                <xsd:element ref="ns2: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9e23f-b0a4-4b40-8c87-caf985e87a4f" elementFormDefault="qualified">
    <xsd:import namespace="http://schemas.microsoft.com/office/2006/documentManagement/types"/>
    <xsd:import namespace="http://schemas.microsoft.com/office/infopath/2007/PartnerControls"/>
    <xsd:element name="DocStatus" ma:index="2" nillable="true" ma:displayName="Document Status" ma:format="Dropdown" ma:internalName="DocStatus">
      <xsd:simpleType>
        <xsd:restriction base="dms:Choice">
          <xsd:enumeration value="Draft"/>
          <xsd:enumeration value="Final"/>
          <xsd:enumeration value="Archive"/>
        </xsd:restriction>
      </xsd:simpleType>
    </xsd:element>
    <xsd:element name="Keyword" ma:index="3" nillable="true" ma:displayName="Keyword" ma:format="Dropdown" ma:internalName="Keyword">
      <xsd:simpleType>
        <xsd:restriction base="dms:Choice">
          <xsd:enumeration value="Thinkpiece"/>
          <xsd:enumeration value="Briefings"/>
          <xsd:enumeration value="Chief Executive"/>
        </xsd:restriction>
      </xsd:simpleType>
    </xsd:element>
    <xsd:element name="Month" ma:index="6"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Year" ma:index="7" nillable="true" ma:displayName="Year" ma:default="2018"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Financial_x0020_Year" ma:index="8" nillable="true" ma:displayName="Financial Year" ma:default="2018/2019" ma:format="Dropdown" ma:internalName="Financial_x0020_Year">
      <xsd:simpleType>
        <xsd:restriction base="dms:Choice">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restriction>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27cc19-325a-4b79-a860-9bf6a17edaba" elementFormDefault="qualified">
    <xsd:import namespace="http://schemas.microsoft.com/office/2006/documentManagement/types"/>
    <xsd:import namespace="http://schemas.microsoft.com/office/infopath/2007/PartnerControls"/>
    <xsd:element name="Portfolios" ma:index="4" nillable="true" ma:displayName="Most Relevant Portfolio" ma:format="Dropdown" ma:internalName="Portfolios">
      <xsd:simpleType>
        <xsd:restriction base="dms:Choice">
          <xsd:enumeration value="Air Quality"/>
          <xsd:enumeration value="Biodiversity"/>
          <xsd:enumeration value="Biosecurity"/>
          <xsd:enumeration value="Canterbury Water Management Strategy"/>
          <xsd:enumeration value="Coastal Environment"/>
          <xsd:enumeration value="Consents and Compliance"/>
          <xsd:enumeration value="Emergency Management"/>
          <xsd:enumeration value="Flood Protection and Control Works"/>
          <xsd:enumeration value="Land"/>
          <xsd:enumeration value="Natural Hazards"/>
          <xsd:enumeration value="Navigation safety"/>
          <xsd:enumeration value="Public Passenger Transport"/>
          <xsd:enumeration value="Regional Land Transport"/>
          <xsd:enumeration value="Regional Leadership"/>
          <xsd:enumeration value="Waste Hazardous Substances and Contaminated sites"/>
        </xsd:restriction>
      </xsd:simpleType>
    </xsd:element>
    <xsd:element name="Project" ma:index="5" nillable="true" ma:displayName="Project/Subject" ma:format="Dropdown" ma:internalName="Project">
      <xsd:simpleType>
        <xsd:restriction base="dms:Choice">
          <xsd:enumeration value="Drivers of change project planning docs"/>
          <xsd:enumeration value="Canterbury's people"/>
          <xsd:enumeration value="Canterbury's economy"/>
          <xsd:enumeration value="Extreme weather"/>
          <xsd:enumeration value="Ecosystem services"/>
          <xsd:enumeration value="Collaborative management &amp; governance"/>
          <xsd:enumeration value="Ideas/papers from conferences"/>
          <xsd:enumeration value="Biosecurity"/>
          <xsd:enumeration value="Canterbury's people website"/>
          <xsd:enumeration value="Science Strategy Workshops"/>
          <xsd:enumeration value="Youth Engage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96A5CA-B392-400E-8358-3510113FC6DA}">
  <ds:schemaRefs>
    <ds:schemaRef ds:uri="http://schemas.microsoft.com/office/2006/documentManagement/types"/>
    <ds:schemaRef ds:uri="1327cc19-325a-4b79-a860-9bf6a17edaba"/>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5d29e23f-b0a4-4b40-8c87-caf985e87a4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D265212-B1B7-4F7C-931B-2A3BAA1580B8}">
  <ds:schemaRefs>
    <ds:schemaRef ds:uri="http://schemas.microsoft.com/office/2006/metadata/customXsn"/>
  </ds:schemaRefs>
</ds:datastoreItem>
</file>

<file path=customXml/itemProps3.xml><?xml version="1.0" encoding="utf-8"?>
<ds:datastoreItem xmlns:ds="http://schemas.openxmlformats.org/officeDocument/2006/customXml" ds:itemID="{AC07B88F-A426-4E1A-AFA4-6FF07486FA25}">
  <ds:schemaRefs>
    <ds:schemaRef ds:uri="http://schemas.microsoft.com/sharepoint/events"/>
  </ds:schemaRefs>
</ds:datastoreItem>
</file>

<file path=customXml/itemProps4.xml><?xml version="1.0" encoding="utf-8"?>
<ds:datastoreItem xmlns:ds="http://schemas.openxmlformats.org/officeDocument/2006/customXml" ds:itemID="{C1C61858-4F4E-412A-9A64-5E21E7B8D2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9e23f-b0a4-4b40-8c87-caf985e87a4f"/>
    <ds:schemaRef ds:uri="1327cc19-325a-4b79-a860-9bf6a17eda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1FDCBCC-312F-4328-8BFE-312BFF9A0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Contents</vt:lpstr>
      <vt:lpstr>1. RCs</vt:lpstr>
      <vt:lpstr>2. RC charts</vt:lpstr>
      <vt:lpstr>3. RCs change</vt:lpstr>
      <vt:lpstr>4. RCs, compts of change</vt:lpstr>
      <vt:lpstr>5. TAs</vt:lpstr>
      <vt:lpstr>6. TA charts</vt:lpstr>
      <vt:lpstr>7. TAs change</vt:lpstr>
      <vt:lpstr>8. TAs, compts of change</vt:lpstr>
      <vt:lpstr>9. TA charts</vt:lpstr>
      <vt:lpstr>'1. RCs'!DatabaseSpecific</vt:lpstr>
      <vt:lpstr>'7. TAs change'!Print_Area</vt:lpstr>
    </vt:vector>
  </TitlesOfParts>
  <Company>Environment Canterbury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Bromell</dc:creator>
  <cp:lastModifiedBy>Katja Wache</cp:lastModifiedBy>
  <cp:lastPrinted>2018-11-27T01:35:09Z</cp:lastPrinted>
  <dcterms:created xsi:type="dcterms:W3CDTF">2014-05-22T21:13:05Z</dcterms:created>
  <dcterms:modified xsi:type="dcterms:W3CDTF">2018-12-19T22:25:15Z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0x010100DC4D0228905A94418AB23C27A1D7BDCA00DB0DCFEA867D8443AB344EBBC178B1AC</vt:lpwstr>
  </property>
  <property fmtid="{D5CDD505-2E9C-101B-9397-08002B2CF9AE}" pid="3" name="_dlc_DocIdItemGuid">
    <vt:lpwstr>8d18df15-35e1-495e-97ca-1630957beb12</vt:lpwstr>
  </property>
</Properties>
</file>